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930" firstSheet="1" activeTab="5"/>
  </bookViews>
  <sheets>
    <sheet name="Форма для МО" sheetId="1" r:id="rId1"/>
    <sheet name="РСШ №1" sheetId="2" r:id="rId2"/>
    <sheet name="РСШ №2" sheetId="3" r:id="rId3"/>
    <sheet name="Октябр." sheetId="4" r:id="rId4"/>
    <sheet name="Вмаза" sheetId="5" r:id="rId5"/>
    <sheet name="Калин СШ" sheetId="6" r:id="rId6"/>
    <sheet name="Орех СШ" sheetId="7" r:id="rId7"/>
    <sheet name="Дмитр.ОШ" sheetId="8" r:id="rId8"/>
    <sheet name="Вязов ОШ" sheetId="9" r:id="rId9"/>
    <sheet name="Новодмитр НШ" sheetId="10" r:id="rId10"/>
    <sheet name="Адоевщ.НШ" sheetId="11" r:id="rId11"/>
    <sheet name="Лист1" sheetId="12" r:id="rId12"/>
  </sheets>
  <definedNames>
    <definedName name="_xlnm.Print_Titles" localSheetId="10">'Адоевщ.НШ'!$A:$A</definedName>
    <definedName name="_xlnm.Print_Titles" localSheetId="4">'Вмаза'!$A:$A</definedName>
    <definedName name="_xlnm.Print_Titles" localSheetId="8">'Вязов ОШ'!$A:$A</definedName>
    <definedName name="_xlnm.Print_Titles" localSheetId="7">'Дмитр.ОШ'!$A:$A</definedName>
    <definedName name="_xlnm.Print_Titles" localSheetId="5">'Калин СШ'!$A:$A</definedName>
    <definedName name="_xlnm.Print_Titles" localSheetId="9">'Новодмитр НШ'!$A:$A</definedName>
    <definedName name="_xlnm.Print_Titles" localSheetId="3">'Октябр.'!$A:$A</definedName>
    <definedName name="_xlnm.Print_Titles" localSheetId="6">'Орех СШ'!$A:$A</definedName>
    <definedName name="_xlnm.Print_Titles" localSheetId="1">'РСШ №1'!$A:$A</definedName>
    <definedName name="_xlnm.Print_Titles" localSheetId="2">'РСШ №2'!$A:$A</definedName>
    <definedName name="_xlnm.Print_Titles" localSheetId="0">'Форма для МО'!$A:$A</definedName>
    <definedName name="_xlnm.Print_Area" localSheetId="10">'Адоевщ.НШ'!$A$1:$AK$30</definedName>
    <definedName name="_xlnm.Print_Area" localSheetId="4">'Вмаза'!$A$1:$AK$30</definedName>
    <definedName name="_xlnm.Print_Area" localSheetId="8">'Вязов ОШ'!$A$1:$AK$30</definedName>
    <definedName name="_xlnm.Print_Area" localSheetId="7">'Дмитр.ОШ'!$A$1:$AK$30</definedName>
    <definedName name="_xlnm.Print_Area" localSheetId="5">'Калин СШ'!$A$1:$AK$30</definedName>
    <definedName name="_xlnm.Print_Area" localSheetId="9">'Новодмитр НШ'!$A$1:$AK$30</definedName>
    <definedName name="_xlnm.Print_Area" localSheetId="3">'Октябр.'!$A$1:$AK$30</definedName>
    <definedName name="_xlnm.Print_Area" localSheetId="6">'Орех СШ'!$A$1:$AK$30</definedName>
    <definedName name="_xlnm.Print_Area" localSheetId="1">'РСШ №1'!$A$1:$AK$30</definedName>
    <definedName name="_xlnm.Print_Area" localSheetId="2">'РСШ №2'!$A$1:$AK$29</definedName>
    <definedName name="_xlnm.Print_Area" localSheetId="0">'Форма для МО'!$A$1:$AK$30</definedName>
  </definedNames>
  <calcPr fullCalcOnLoad="1"/>
</workbook>
</file>

<file path=xl/sharedStrings.xml><?xml version="1.0" encoding="utf-8"?>
<sst xmlns="http://schemas.openxmlformats.org/spreadsheetml/2006/main" count="804" uniqueCount="78">
  <si>
    <t>Приложение</t>
  </si>
  <si>
    <t>(наименование муниципального образования)</t>
  </si>
  <si>
    <t>Количество учащихся</t>
  </si>
  <si>
    <t>1-4 классы</t>
  </si>
  <si>
    <t>5-9 классы</t>
  </si>
  <si>
    <t>10-11 классы</t>
  </si>
  <si>
    <t>1-11 класс</t>
  </si>
  <si>
    <t>Кроме того, подготовительные классы</t>
  </si>
  <si>
    <t>ВСЕГО                       с подготовительными классами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</si>
  <si>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</si>
  <si>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</si>
  <si>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</si>
  <si>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</si>
  <si>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</si>
  <si>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</si>
  <si>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</si>
  <si>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</si>
  <si>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</si>
  <si>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</si>
  <si>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</si>
  <si>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</si>
  <si>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</si>
  <si>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</si>
  <si>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</si>
  <si>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</si>
  <si>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</si>
  <si>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 xml:space="preserve"> "хорошо"</t>
  </si>
  <si>
    <t>"удовлетворительно"</t>
  </si>
  <si>
    <t>"неудовлетворительно"</t>
  </si>
  <si>
    <t>ВСЕГО аттестовано:</t>
  </si>
  <si>
    <t>Разница в количестве аттестованных учащихся по результатам проверки</t>
  </si>
  <si>
    <t xml:space="preserve">Исполнитель </t>
  </si>
  <si>
    <t>тел. рабочий</t>
  </si>
  <si>
    <t>тел. сотовый</t>
  </si>
  <si>
    <r>
      <t xml:space="preserve">Сведения о составе и успеваемости учащихся общеобразовательных организаций муниципального образования </t>
    </r>
  </si>
  <si>
    <r>
      <t xml:space="preserve">    -  </t>
    </r>
    <r>
      <rPr>
        <b/>
        <sz val="9"/>
        <color indexed="10"/>
        <rFont val="Arial Cyr"/>
        <family val="0"/>
      </rPr>
      <t xml:space="preserve">** </t>
    </r>
    <r>
      <rPr>
        <sz val="9"/>
        <rFont val="Arial Cyr"/>
        <family val="2"/>
      </rPr>
      <t>по болезни</t>
    </r>
  </si>
  <si>
    <r>
      <t xml:space="preserve">    -  </t>
    </r>
    <r>
      <rPr>
        <b/>
        <sz val="9"/>
        <color indexed="10"/>
        <rFont val="Arial Cyr"/>
        <family val="0"/>
      </rPr>
      <t xml:space="preserve">**** </t>
    </r>
    <r>
      <rPr>
        <sz val="9"/>
        <rFont val="Arial Cyr"/>
        <family val="2"/>
      </rPr>
      <t>учащиеся, длительно находящиеся в розыске</t>
    </r>
  </si>
  <si>
    <t>СОУ (степень обученности учащихся)</t>
  </si>
  <si>
    <t>Коэффициент обученности (успеваемость)</t>
  </si>
  <si>
    <t>Коэффициент образования (качество знаний)</t>
  </si>
  <si>
    <r>
      <t xml:space="preserve">НЕ аттестованы по объективным причинам: </t>
    </r>
    <r>
      <rPr>
        <sz val="9"/>
        <rFont val="Arial Cyr"/>
        <family val="2"/>
      </rPr>
      <t xml:space="preserve">                          </t>
    </r>
    <r>
      <rPr>
        <sz val="9"/>
        <color indexed="9"/>
        <rFont val="Arial Cyr"/>
        <family val="0"/>
      </rPr>
      <t>.</t>
    </r>
    <r>
      <rPr>
        <sz val="9"/>
        <rFont val="Arial Cyr"/>
        <family val="2"/>
      </rPr>
      <t xml:space="preserve">  -  </t>
    </r>
    <r>
      <rPr>
        <b/>
        <sz val="9"/>
        <color indexed="10"/>
        <rFont val="Arial Cyr"/>
        <family val="0"/>
      </rPr>
      <t xml:space="preserve">* </t>
    </r>
    <r>
      <rPr>
        <sz val="9"/>
        <rFont val="Arial Cyr"/>
        <family val="2"/>
      </rPr>
      <t>в соответствии с Уставом школ (учащиеся 1,2,5 классов)</t>
    </r>
  </si>
  <si>
    <t>Радищевский район"</t>
  </si>
  <si>
    <t>8(84239) 21568</t>
  </si>
  <si>
    <t>927-983-36-85</t>
  </si>
  <si>
    <t>44-5-68</t>
  </si>
  <si>
    <t>Барскова Н.В.</t>
  </si>
  <si>
    <t>(84239)43-1-10</t>
  </si>
  <si>
    <t>Рыжова Е.А.</t>
  </si>
  <si>
    <t>Л.В. Базыкина</t>
  </si>
  <si>
    <t>9-49-1-36</t>
  </si>
  <si>
    <t>Л.Н. Магдеева</t>
  </si>
  <si>
    <t>Федорина Г.А,</t>
  </si>
  <si>
    <t>46-4-77</t>
  </si>
  <si>
    <t>Волик Т.Г.</t>
  </si>
  <si>
    <r>
      <t xml:space="preserve">    -  </t>
    </r>
    <r>
      <rPr>
        <b/>
        <sz val="9"/>
        <color indexed="10"/>
        <rFont val="Arial Cyr"/>
        <family val="0"/>
      </rPr>
      <t xml:space="preserve">*** </t>
    </r>
    <r>
      <rPr>
        <sz val="9"/>
        <rFont val="Arial Cyr"/>
        <family val="2"/>
      </rPr>
      <t xml:space="preserve">учащиеся по адаптированной образовательной программе для обучающихся с умственной отсталостью </t>
    </r>
  </si>
  <si>
    <t>Семёнова Г.В.</t>
  </si>
  <si>
    <t>Сулоева И.А.</t>
  </si>
  <si>
    <t>Родионова Л.Ф.</t>
  </si>
  <si>
    <t>Буйлина Е.Е.</t>
  </si>
  <si>
    <t>На начало учебного года (по ОО-1)</t>
  </si>
  <si>
    <r>
      <t xml:space="preserve">Сведения о составе и успеваемости учащихся Радищевская сш №1  </t>
    </r>
  </si>
  <si>
    <t>МБОУ "Радищевская СШ №2 им.А.Н.Радищева"</t>
  </si>
  <si>
    <t>МБОУ "Октябрьская средняя школа"</t>
  </si>
  <si>
    <t>МОУ "Верхнемазинская СШ им.Д.В.Давыдова"</t>
  </si>
  <si>
    <t>МОУ Калиновская сш</t>
  </si>
  <si>
    <t>МОУ "Ореховская СШ"</t>
  </si>
  <si>
    <t>МОУ "Дмитриевская ОШ им.Д.П.Лёвина"</t>
  </si>
  <si>
    <t>МОУ "Вязовская ОШ"</t>
  </si>
  <si>
    <t>МОУ "Новодмитриевская НШ"</t>
  </si>
  <si>
    <t>МОУ "Адоевщинская НШ"</t>
  </si>
  <si>
    <t>Проверка: количество учащихся в строке "Стало на 31.12.2017" равно сумме строки "ВСЕГО аттестовано" и сумме строк "НЕ аттестованы по объективным причинам":                          *,  **,  ***,  ****</t>
  </si>
  <si>
    <t>Приложение №6</t>
  </si>
  <si>
    <t xml:space="preserve"> за 2019/2020 учебный год</t>
  </si>
  <si>
    <t>Выбывших за                             2019/2020 уч.год</t>
  </si>
  <si>
    <t>Прибывших за 2019/2020 уч.год</t>
  </si>
  <si>
    <t>Стало на 31.05.2020</t>
  </si>
  <si>
    <r>
      <t>Закончивших уч.год на</t>
    </r>
    <r>
      <rPr>
        <sz val="9"/>
        <rFont val="Arial Cyr"/>
        <family val="2"/>
      </rPr>
      <t>:       "отлично"</t>
    </r>
  </si>
  <si>
    <t xml:space="preserve"> за  2019/2020 учебный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</si>
</sst>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2"/>
      <color indexed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color indexed="12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sz val="9"/>
      <color indexed="12"/>
      <name val="Arial Cyr"/>
      <family val="0"/>
    </font>
    <font>
      <sz val="11"/>
      <name val="Arial Cyr"/>
      <family val="2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sz val="9"/>
      <name val="Arial Cyr"/>
      <family val="0"/>
    </font>
    <font>
      <b/>
      <sz val="12"/>
      <color indexed="14"/>
      <name val="Arial Cyr"/>
      <family val="2"/>
    </font>
    <font>
      <sz val="9"/>
      <color indexed="9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u val="single"/>
      <sz val="10"/>
      <name val="Arial Cyr"/>
      <family val="0"/>
    </font>
    <font>
      <sz val="10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20" fillId="22" borderId="11" xfId="0" applyFont="1" applyFill="1" applyBorder="1" applyAlignment="1" applyProtection="1">
      <alignment horizontal="center" vertical="center" wrapText="1"/>
      <protection locked="0"/>
    </xf>
    <xf numFmtId="0" fontId="31" fillId="22" borderId="10" xfId="0" applyFont="1" applyFill="1" applyBorder="1" applyAlignment="1" applyProtection="1">
      <alignment horizontal="center" vertical="center" wrapText="1"/>
      <protection locked="0"/>
    </xf>
    <xf numFmtId="0" fontId="31" fillId="22" borderId="12" xfId="0" applyFont="1" applyFill="1" applyBorder="1" applyAlignment="1" applyProtection="1">
      <alignment horizontal="center" vertical="center" wrapText="1"/>
      <protection locked="0"/>
    </xf>
    <xf numFmtId="0" fontId="31" fillId="2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4" fillId="22" borderId="10" xfId="0" applyFont="1" applyFill="1" applyBorder="1" applyAlignment="1" applyProtection="1">
      <alignment horizontal="center" vertical="center"/>
      <protection/>
    </xf>
    <xf numFmtId="0" fontId="24" fillId="22" borderId="1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4" fillId="22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2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2" xfId="0" applyFont="1" applyFill="1" applyBorder="1" applyAlignment="1" applyProtection="1">
      <alignment horizontal="center" vertical="center"/>
      <protection/>
    </xf>
    <xf numFmtId="0" fontId="22" fillId="24" borderId="13" xfId="0" applyFont="1" applyFill="1" applyBorder="1" applyAlignment="1" applyProtection="1">
      <alignment horizontal="center" vertical="center"/>
      <protection/>
    </xf>
    <xf numFmtId="0" fontId="22" fillId="24" borderId="13" xfId="0" applyFont="1" applyFill="1" applyBorder="1" applyAlignment="1" applyProtection="1">
      <alignment horizontal="center" vertical="center"/>
      <protection/>
    </xf>
    <xf numFmtId="0" fontId="22" fillId="24" borderId="12" xfId="0" applyFont="1" applyFill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center" vertical="center"/>
      <protection/>
    </xf>
    <xf numFmtId="0" fontId="22" fillId="24" borderId="16" xfId="0" applyFont="1" applyFill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right" vertical="center" wrapText="1"/>
      <protection locked="0"/>
    </xf>
    <xf numFmtId="0" fontId="0" fillId="20" borderId="11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right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24" fillId="20" borderId="11" xfId="0" applyFont="1" applyFill="1" applyBorder="1" applyAlignment="1" applyProtection="1">
      <alignment horizontal="center" vertical="center"/>
      <protection locked="0"/>
    </xf>
    <xf numFmtId="0" fontId="24" fillId="20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37" fillId="0" borderId="14" xfId="0" applyFont="1" applyBorder="1" applyAlignment="1" applyProtection="1">
      <alignment horizontal="left" vertical="center" wrapText="1"/>
      <protection locked="0"/>
    </xf>
    <xf numFmtId="0" fontId="24" fillId="20" borderId="13" xfId="0" applyFont="1" applyFill="1" applyBorder="1" applyAlignment="1" applyProtection="1">
      <alignment horizontal="center" vertical="center"/>
      <protection/>
    </xf>
    <xf numFmtId="0" fontId="24" fillId="20" borderId="12" xfId="0" applyFont="1" applyFill="1" applyBorder="1" applyAlignment="1" applyProtection="1">
      <alignment horizontal="center" vertical="center"/>
      <protection/>
    </xf>
    <xf numFmtId="0" fontId="0" fillId="20" borderId="13" xfId="0" applyFill="1" applyBorder="1" applyAlignment="1" applyProtection="1">
      <alignment horizontal="center" vertical="center"/>
      <protection locked="0"/>
    </xf>
    <xf numFmtId="0" fontId="34" fillId="20" borderId="13" xfId="0" applyFont="1" applyFill="1" applyBorder="1" applyAlignment="1" applyProtection="1">
      <alignment horizontal="center" vertical="center"/>
      <protection/>
    </xf>
    <xf numFmtId="0" fontId="34" fillId="20" borderId="10" xfId="0" applyFont="1" applyFill="1" applyBorder="1" applyAlignment="1" applyProtection="1">
      <alignment horizontal="center" vertical="center"/>
      <protection/>
    </xf>
    <xf numFmtId="0" fontId="34" fillId="20" borderId="12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left" vertical="center" wrapText="1"/>
      <protection locked="0"/>
    </xf>
    <xf numFmtId="164" fontId="28" fillId="20" borderId="11" xfId="0" applyNumberFormat="1" applyFont="1" applyFill="1" applyBorder="1" applyAlignment="1" applyProtection="1">
      <alignment horizontal="center" vertical="center"/>
      <protection locked="0"/>
    </xf>
    <xf numFmtId="164" fontId="28" fillId="20" borderId="10" xfId="0" applyNumberFormat="1" applyFont="1" applyFill="1" applyBorder="1" applyAlignment="1" applyProtection="1">
      <alignment horizontal="center" vertical="center"/>
      <protection locked="0"/>
    </xf>
    <xf numFmtId="164" fontId="28" fillId="24" borderId="10" xfId="0" applyNumberFormat="1" applyFont="1" applyFill="1" applyBorder="1" applyAlignment="1" applyProtection="1">
      <alignment horizontal="center" vertical="center"/>
      <protection/>
    </xf>
    <xf numFmtId="164" fontId="25" fillId="24" borderId="10" xfId="0" applyNumberFormat="1" applyFont="1" applyFill="1" applyBorder="1" applyAlignment="1" applyProtection="1">
      <alignment horizontal="center" vertical="center"/>
      <protection/>
    </xf>
    <xf numFmtId="164" fontId="25" fillId="24" borderId="12" xfId="0" applyNumberFormat="1" applyFont="1" applyFill="1" applyBorder="1" applyAlignment="1" applyProtection="1">
      <alignment horizontal="center" vertical="center"/>
      <protection/>
    </xf>
    <xf numFmtId="164" fontId="28" fillId="24" borderId="11" xfId="0" applyNumberFormat="1" applyFont="1" applyFill="1" applyBorder="1" applyAlignment="1" applyProtection="1">
      <alignment horizontal="center" vertical="center"/>
      <protection/>
    </xf>
    <xf numFmtId="164" fontId="28" fillId="24" borderId="13" xfId="0" applyNumberFormat="1" applyFont="1" applyFill="1" applyBorder="1" applyAlignment="1" applyProtection="1">
      <alignment horizontal="center" vertical="center"/>
      <protection/>
    </xf>
    <xf numFmtId="164" fontId="28" fillId="24" borderId="12" xfId="0" applyNumberFormat="1" applyFont="1" applyFill="1" applyBorder="1" applyAlignment="1" applyProtection="1">
      <alignment horizontal="center" vertical="center"/>
      <protection/>
    </xf>
    <xf numFmtId="164" fontId="30" fillId="20" borderId="11" xfId="0" applyNumberFormat="1" applyFont="1" applyFill="1" applyBorder="1" applyAlignment="1" applyProtection="1">
      <alignment horizontal="center" vertical="center"/>
      <protection locked="0"/>
    </xf>
    <xf numFmtId="164" fontId="30" fillId="20" borderId="10" xfId="0" applyNumberFormat="1" applyFont="1" applyFill="1" applyBorder="1" applyAlignment="1" applyProtection="1">
      <alignment horizontal="center" vertical="center"/>
      <protection locked="0"/>
    </xf>
    <xf numFmtId="164" fontId="30" fillId="4" borderId="10" xfId="0" applyNumberFormat="1" applyFont="1" applyFill="1" applyBorder="1" applyAlignment="1" applyProtection="1">
      <alignment horizontal="center" vertical="center"/>
      <protection/>
    </xf>
    <xf numFmtId="164" fontId="23" fillId="4" borderId="10" xfId="0" applyNumberFormat="1" applyFont="1" applyFill="1" applyBorder="1" applyAlignment="1" applyProtection="1">
      <alignment horizontal="center" vertical="center"/>
      <protection/>
    </xf>
    <xf numFmtId="164" fontId="23" fillId="4" borderId="12" xfId="0" applyNumberFormat="1" applyFont="1" applyFill="1" applyBorder="1" applyAlignment="1" applyProtection="1">
      <alignment horizontal="center" vertical="center"/>
      <protection/>
    </xf>
    <xf numFmtId="164" fontId="30" fillId="4" borderId="11" xfId="0" applyNumberFormat="1" applyFont="1" applyFill="1" applyBorder="1" applyAlignment="1" applyProtection="1">
      <alignment horizontal="center" vertical="center"/>
      <protection/>
    </xf>
    <xf numFmtId="164" fontId="30" fillId="4" borderId="13" xfId="0" applyNumberFormat="1" applyFont="1" applyFill="1" applyBorder="1" applyAlignment="1" applyProtection="1">
      <alignment horizontal="center" vertical="center"/>
      <protection/>
    </xf>
    <xf numFmtId="164" fontId="30" fillId="4" borderId="12" xfId="0" applyNumberFormat="1" applyFont="1" applyFill="1" applyBorder="1" applyAlignment="1" applyProtection="1">
      <alignment horizontal="center" vertical="center"/>
      <protection/>
    </xf>
    <xf numFmtId="164" fontId="30" fillId="22" borderId="10" xfId="0" applyNumberFormat="1" applyFont="1" applyFill="1" applyBorder="1" applyAlignment="1" applyProtection="1">
      <alignment horizontal="center" vertical="center"/>
      <protection/>
    </xf>
    <xf numFmtId="164" fontId="23" fillId="22" borderId="10" xfId="0" applyNumberFormat="1" applyFont="1" applyFill="1" applyBorder="1" applyAlignment="1" applyProtection="1">
      <alignment horizontal="center" vertical="center"/>
      <protection/>
    </xf>
    <xf numFmtId="164" fontId="23" fillId="22" borderId="12" xfId="0" applyNumberFormat="1" applyFont="1" applyFill="1" applyBorder="1" applyAlignment="1" applyProtection="1">
      <alignment horizontal="center" vertical="center"/>
      <protection/>
    </xf>
    <xf numFmtId="164" fontId="30" fillId="22" borderId="11" xfId="0" applyNumberFormat="1" applyFont="1" applyFill="1" applyBorder="1" applyAlignment="1" applyProtection="1">
      <alignment horizontal="center" vertical="center"/>
      <protection/>
    </xf>
    <xf numFmtId="164" fontId="30" fillId="22" borderId="13" xfId="0" applyNumberFormat="1" applyFont="1" applyFill="1" applyBorder="1" applyAlignment="1" applyProtection="1">
      <alignment horizontal="center" vertical="center"/>
      <protection/>
    </xf>
    <xf numFmtId="164" fontId="30" fillId="22" borderId="12" xfId="0" applyNumberFormat="1" applyFont="1" applyFill="1" applyBorder="1" applyAlignment="1" applyProtection="1">
      <alignment horizontal="center" vertical="center"/>
      <protection/>
    </xf>
    <xf numFmtId="0" fontId="38" fillId="24" borderId="17" xfId="0" applyFont="1" applyFill="1" applyBorder="1" applyAlignment="1" applyProtection="1">
      <alignment horizontal="left" vertical="center" wrapText="1"/>
      <protection locked="0"/>
    </xf>
    <xf numFmtId="0" fontId="39" fillId="24" borderId="18" xfId="0" applyFont="1" applyFill="1" applyBorder="1" applyAlignment="1" applyProtection="1">
      <alignment horizontal="center" vertical="center"/>
      <protection/>
    </xf>
    <xf numFmtId="0" fontId="39" fillId="24" borderId="19" xfId="0" applyFont="1" applyFill="1" applyBorder="1" applyAlignment="1" applyProtection="1">
      <alignment horizontal="center" vertical="center"/>
      <protection/>
    </xf>
    <xf numFmtId="0" fontId="39" fillId="24" borderId="20" xfId="0" applyFont="1" applyFill="1" applyBorder="1" applyAlignment="1" applyProtection="1">
      <alignment horizontal="center" vertical="center"/>
      <protection/>
    </xf>
    <xf numFmtId="0" fontId="39" fillId="24" borderId="21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14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horizontal="center" vertical="center"/>
      <protection/>
    </xf>
    <xf numFmtId="0" fontId="38" fillId="0" borderId="13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right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22" borderId="14" xfId="0" applyFont="1" applyFill="1" applyBorder="1" applyAlignment="1" applyProtection="1">
      <alignment horizontal="center" vertical="center" wrapText="1"/>
      <protection locked="0"/>
    </xf>
    <xf numFmtId="4" fontId="24" fillId="0" borderId="24" xfId="0" applyNumberFormat="1" applyFont="1" applyBorder="1" applyAlignment="1" applyProtection="1">
      <alignment horizontal="center" vertical="center"/>
      <protection locked="0"/>
    </xf>
    <xf numFmtId="0" fontId="38" fillId="25" borderId="17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0" fillId="26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0" fillId="22" borderId="12" xfId="0" applyFont="1" applyFill="1" applyBorder="1" applyAlignment="1" applyProtection="1">
      <alignment horizontal="center" vertical="center"/>
      <protection locked="0"/>
    </xf>
    <xf numFmtId="0" fontId="25" fillId="22" borderId="25" xfId="0" applyFont="1" applyFill="1" applyBorder="1" applyAlignment="1" applyProtection="1">
      <alignment horizontal="center" vertical="center"/>
      <protection locked="0"/>
    </xf>
    <xf numFmtId="0" fontId="25" fillId="22" borderId="26" xfId="0" applyFont="1" applyFill="1" applyBorder="1" applyAlignment="1" applyProtection="1">
      <alignment horizontal="center" vertical="center"/>
      <protection locked="0"/>
    </xf>
    <xf numFmtId="0" fontId="25" fillId="22" borderId="27" xfId="0" applyFont="1" applyFill="1" applyBorder="1" applyAlignment="1" applyProtection="1">
      <alignment horizontal="center" vertical="center"/>
      <protection locked="0"/>
    </xf>
    <xf numFmtId="0" fontId="28" fillId="22" borderId="14" xfId="0" applyFont="1" applyFill="1" applyBorder="1" applyAlignment="1" applyProtection="1">
      <alignment horizontal="center" vertical="center"/>
      <protection locked="0"/>
    </xf>
    <xf numFmtId="0" fontId="23" fillId="22" borderId="14" xfId="0" applyFont="1" applyFill="1" applyBorder="1" applyAlignment="1" applyProtection="1">
      <alignment horizontal="center" vertical="center" wrapText="1"/>
      <protection locked="0"/>
    </xf>
    <xf numFmtId="0" fontId="23" fillId="22" borderId="28" xfId="0" applyFont="1" applyFill="1" applyBorder="1" applyAlignment="1" applyProtection="1">
      <alignment horizontal="center" vertical="center" wrapText="1"/>
      <protection locked="0"/>
    </xf>
    <xf numFmtId="0" fontId="25" fillId="22" borderId="29" xfId="0" applyFont="1" applyFill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center" vertical="center"/>
      <protection locked="0"/>
    </xf>
    <xf numFmtId="0" fontId="25" fillId="22" borderId="31" xfId="0" applyFont="1" applyFill="1" applyBorder="1" applyAlignment="1" applyProtection="1">
      <alignment horizontal="center" vertical="center"/>
      <protection locked="0"/>
    </xf>
    <xf numFmtId="0" fontId="30" fillId="22" borderId="11" xfId="0" applyFont="1" applyFill="1" applyBorder="1" applyAlignment="1" applyProtection="1">
      <alignment horizontal="center" vertical="center"/>
      <protection locked="0"/>
    </xf>
    <xf numFmtId="0" fontId="30" fillId="22" borderId="10" xfId="0" applyFont="1" applyFill="1" applyBorder="1" applyAlignment="1" applyProtection="1">
      <alignment horizontal="center" vertical="center"/>
      <protection locked="0"/>
    </xf>
    <xf numFmtId="0" fontId="0" fillId="22" borderId="32" xfId="0" applyFill="1" applyBorder="1" applyAlignment="1" applyProtection="1">
      <alignment horizontal="center" vertical="center" wrapText="1"/>
      <protection locked="0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0" fontId="0" fillId="22" borderId="27" xfId="0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25" fillId="22" borderId="32" xfId="0" applyFont="1" applyFill="1" applyBorder="1" applyAlignment="1" applyProtection="1">
      <alignment horizontal="center" vertical="center"/>
      <protection locked="0"/>
    </xf>
    <xf numFmtId="0" fontId="30" fillId="22" borderId="13" xfId="0" applyFont="1" applyFill="1" applyBorder="1" applyAlignment="1" applyProtection="1">
      <alignment horizontal="center" vertical="center" wrapText="1"/>
      <protection locked="0"/>
    </xf>
    <xf numFmtId="0" fontId="30" fillId="22" borderId="10" xfId="0" applyFont="1" applyFill="1" applyBorder="1" applyAlignment="1" applyProtection="1">
      <alignment horizontal="center" vertical="center" wrapText="1"/>
      <protection locked="0"/>
    </xf>
    <xf numFmtId="0" fontId="23" fillId="22" borderId="12" xfId="0" applyFont="1" applyFill="1" applyBorder="1" applyAlignment="1" applyProtection="1">
      <alignment horizontal="center" vertical="center" wrapText="1"/>
      <protection locked="0"/>
    </xf>
    <xf numFmtId="0" fontId="20" fillId="22" borderId="13" xfId="0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23" fillId="22" borderId="10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E30"/>
  <sheetViews>
    <sheetView view="pageBreakPreview" zoomScale="75" zoomScaleSheetLayoutView="75" zoomScalePageLayoutView="0" workbookViewId="0" topLeftCell="A1">
      <pane xSplit="1" ySplit="8" topLeftCell="N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B12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71</v>
      </c>
    </row>
    <row r="3" spans="1:29" s="4" customFormat="1" ht="26.25" customHeight="1">
      <c r="A3" s="3" t="s">
        <v>34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41</v>
      </c>
      <c r="N3" s="146"/>
      <c r="O3" s="146"/>
      <c r="P3" s="146"/>
      <c r="Q3" s="146"/>
      <c r="R3" s="144" t="s">
        <v>72</v>
      </c>
      <c r="S3" s="145"/>
      <c r="T3" s="145"/>
      <c r="U3" s="145"/>
      <c r="V3" s="145"/>
      <c r="W3" s="145"/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23">
        <f>'РСШ №1'!B9+'РСШ №2'!B9+'Октябр.'!B9+Вмаза!B9+'Калин СШ'!B9+'Орех СШ'!B9+'Дмитр.ОШ'!B9+'Вязов ОШ'!B9+'Новодмитр НШ'!B9+'Адоевщ.НШ'!B9</f>
        <v>110</v>
      </c>
      <c r="C9" s="23">
        <f>'РСШ №1'!C9+'РСШ №2'!C9+'Октябр.'!C9+Вмаза!C9+'Калин СШ'!C9+'Орех СШ'!C9+'Дмитр.ОШ'!C9+'Вязов ОШ'!C9+'Новодмитр НШ'!C9+'Адоевщ.НШ'!C9</f>
        <v>0</v>
      </c>
      <c r="D9" s="23">
        <f>'РСШ №1'!D9+'РСШ №2'!D9+'Октябр.'!D9+Вмаза!D9+'Калин СШ'!D9+'Орех СШ'!D9+'Дмитр.ОШ'!D9+'Вязов ОШ'!D9+'Новодмитр НШ'!D9+'Адоевщ.НШ'!D9</f>
        <v>101</v>
      </c>
      <c r="E9" s="23">
        <f>'РСШ №1'!E9+'РСШ №2'!E9+'Октябр.'!E9+Вмаза!E9+'Калин СШ'!E9+'Орех СШ'!E9+'Дмитр.ОШ'!E9+'Вязов ОШ'!E9+'Новодмитр НШ'!E9+'Адоевщ.НШ'!E9</f>
        <v>0</v>
      </c>
      <c r="F9" s="23">
        <f>'РСШ №1'!F9+'РСШ №2'!F9+'Октябр.'!F9+Вмаза!F9+'Калин СШ'!F9+'Орех СШ'!F9+'Дмитр.ОШ'!F9+'Вязов ОШ'!F9+'Новодмитр НШ'!F9+'Адоевщ.НШ'!F9</f>
        <v>121</v>
      </c>
      <c r="G9" s="23">
        <f>'РСШ №1'!G9+'РСШ №2'!G9+'Октябр.'!G9+Вмаза!G9+'Калин СШ'!G9+'Орех СШ'!G9+'Дмитр.ОШ'!G9+'Вязов ОШ'!G9+'Новодмитр НШ'!G9+'Адоевщ.НШ'!G9</f>
        <v>0</v>
      </c>
      <c r="H9" s="23">
        <f>'РСШ №1'!H9+'РСШ №2'!H9+'Октябр.'!H9+Вмаза!H9+'Калин СШ'!H9+'Орех СШ'!H9+'Дмитр.ОШ'!H9+'Вязов ОШ'!H9+'Новодмитр НШ'!H9+'Адоевщ.НШ'!H9</f>
        <v>107</v>
      </c>
      <c r="I9" s="23">
        <f>'РСШ №1'!I9+'РСШ №2'!I9+'Октябр.'!I9+Вмаза!I9+'Калин СШ'!I9+'Орех СШ'!I9+'Дмитр.ОШ'!I9+'Вязов ОШ'!I9+'Новодмитр НШ'!I9+'Адоевщ.НШ'!I9</f>
        <v>0</v>
      </c>
      <c r="J9" s="25">
        <f aca="true" t="shared" si="0" ref="J9:K12">B9+D9+F9+H9</f>
        <v>439</v>
      </c>
      <c r="K9" s="25">
        <f t="shared" si="0"/>
        <v>0</v>
      </c>
      <c r="L9" s="27">
        <f>'РСШ №1'!L9+'РСШ №2'!L9+'Октябр.'!L9+Вмаза!L9+'Калин СШ'!L9+'Орех СШ'!L9+'Дмитр.ОШ'!L9+'Вязов ОШ'!L9</f>
        <v>107</v>
      </c>
      <c r="M9" s="27">
        <f>'РСШ №1'!M9+'РСШ №2'!M9+'Октябр.'!M9+Вмаза!M9+'Калин СШ'!M9+'Орех СШ'!M9+'Дмитр.ОШ'!M9+'Вязов ОШ'!M9</f>
        <v>0</v>
      </c>
      <c r="N9" s="27">
        <f>'РСШ №1'!N9+'РСШ №2'!N9+'Октябр.'!N9+Вмаза!N9+'Калин СШ'!N9+'Орех СШ'!N9+'Дмитр.ОШ'!N9+'Вязов ОШ'!N9</f>
        <v>116</v>
      </c>
      <c r="O9" s="27">
        <f>'РСШ №1'!O9+'РСШ №2'!O9+'Октябр.'!O9+Вмаза!O9+'Калин СШ'!O9+'Орех СШ'!O9+'Дмитр.ОШ'!O9+'Вязов ОШ'!O9</f>
        <v>0</v>
      </c>
      <c r="P9" s="27">
        <f>'РСШ №1'!P9+'РСШ №2'!P9+'Октябр.'!P9+Вмаза!P9+'Калин СШ'!P9+'Орех СШ'!P9+'Дмитр.ОШ'!P9+'Вязов ОШ'!P9</f>
        <v>86</v>
      </c>
      <c r="Q9" s="27">
        <f>'РСШ №1'!Q9+'РСШ №2'!Q9+'Октябр.'!Q9+Вмаза!Q9+'Калин СШ'!Q9+'Орех СШ'!Q9+'Дмитр.ОШ'!Q9+'Вязов ОШ'!Q9</f>
        <v>0</v>
      </c>
      <c r="R9" s="27">
        <f>'РСШ №1'!R9+'РСШ №2'!R9+'Октябр.'!R9+Вмаза!R9+'Калин СШ'!R9+'Орех СШ'!R9+'Дмитр.ОШ'!R9+'Вязов ОШ'!R9</f>
        <v>89</v>
      </c>
      <c r="S9" s="27">
        <f>'РСШ №1'!S9+'РСШ №2'!S9+'Октябр.'!S9+Вмаза!S9+'Калин СШ'!S9+'Орех СШ'!S9+'Дмитр.ОШ'!S9+'Вязов ОШ'!S9</f>
        <v>0</v>
      </c>
      <c r="T9" s="27">
        <f>'РСШ №1'!T9+'РСШ №2'!T9+'Октябр.'!T9+Вмаза!T9+'Калин СШ'!T9+'Орех СШ'!T9+'Дмитр.ОШ'!T9+'Вязов ОШ'!T9</f>
        <v>85</v>
      </c>
      <c r="U9" s="27">
        <f>'РСШ №1'!U9+'РСШ №2'!U9+'Октябр.'!U9+Вмаза!U9+'Калин СШ'!U9+'Орех СШ'!U9+'Дмитр.ОШ'!U9+'Вязов ОШ'!U9</f>
        <v>0</v>
      </c>
      <c r="V9" s="29">
        <f aca="true" t="shared" si="1" ref="V9:W11">L9+N9+P9+R9+T9</f>
        <v>483</v>
      </c>
      <c r="W9" s="26">
        <f t="shared" si="1"/>
        <v>0</v>
      </c>
      <c r="X9" s="30">
        <f>'РСШ №1'!X9+'РСШ №2'!X9+'Октябр.'!X9+Вмаза!X9+'Калин СШ'!X9+'Орех СШ'!X9</f>
        <v>53</v>
      </c>
      <c r="Y9" s="28">
        <f>'РСШ №1'!Y9+'РСШ №2'!Y9+'Октябр.'!Y9+Вмаза!Y9+'Калин СШ'!Y9+'Орех СШ'!Y9</f>
        <v>57</v>
      </c>
      <c r="Z9" s="26">
        <f>SUM(X9:Y9)</f>
        <v>110</v>
      </c>
      <c r="AA9" s="31">
        <f aca="true" t="shared" si="2" ref="AA9:AA17">J9+V9+Z9</f>
        <v>1032</v>
      </c>
      <c r="AB9" s="32">
        <f>K9+W9</f>
        <v>0</v>
      </c>
      <c r="AC9" s="33">
        <f aca="true" t="shared" si="3" ref="AC9:AC16">SUM(AA9:AB9)</f>
        <v>1032</v>
      </c>
      <c r="AD9" s="30"/>
      <c r="AE9" s="33">
        <f>AC9+AD9</f>
        <v>1032</v>
      </c>
    </row>
    <row r="10" spans="1:31" ht="30.75" customHeight="1">
      <c r="A10" s="34" t="s">
        <v>73</v>
      </c>
      <c r="B10" s="23">
        <f>'РСШ №1'!B10+'РСШ №2'!B10+'Октябр.'!B10+Вмаза!B10+'Калин СШ'!B10+'Орех СШ'!B10+'Дмитр.ОШ'!B10+'Вязов ОШ'!B10+'Новодмитр НШ'!B10+'Адоевщ.НШ'!B10</f>
        <v>7</v>
      </c>
      <c r="C10" s="23">
        <f>'РСШ №1'!C10+'РСШ №2'!C10+'Октябр.'!C10+Вмаза!C10+'Калин СШ'!C10+'Орех СШ'!C10+'Дмитр.ОШ'!C10+'Вязов ОШ'!C10+'Новодмитр НШ'!C10+'Адоевщ.НШ'!C10</f>
        <v>0</v>
      </c>
      <c r="D10" s="23">
        <f>'РСШ №1'!D10+'РСШ №2'!D10+'Октябр.'!D10+Вмаза!D10+'Калин СШ'!D10+'Орех СШ'!D10+'Дмитр.ОШ'!D10+'Вязов ОШ'!D10+'Новодмитр НШ'!D10+'Адоевщ.НШ'!D10</f>
        <v>2</v>
      </c>
      <c r="E10" s="23">
        <f>'РСШ №1'!E10+'РСШ №2'!E10+'Октябр.'!E10+Вмаза!E10+'Калин СШ'!E10+'Орех СШ'!E10+'Дмитр.ОШ'!E10+'Вязов ОШ'!E10+'Новодмитр НШ'!E10+'Адоевщ.НШ'!E10</f>
        <v>0</v>
      </c>
      <c r="F10" s="23">
        <f>'РСШ №1'!F10+'РСШ №2'!F10+'Октябр.'!F10+Вмаза!F10+'Калин СШ'!F10+'Орех СШ'!F10+'Дмитр.ОШ'!F10+'Вязов ОШ'!F10+'Новодмитр НШ'!F10+'Адоевщ.НШ'!F10</f>
        <v>1</v>
      </c>
      <c r="G10" s="23">
        <f>'РСШ №1'!G10+'РСШ №2'!G10+'Октябр.'!G10+Вмаза!G10+'Калин СШ'!G10+'Орех СШ'!G10+'Дмитр.ОШ'!G10+'Вязов ОШ'!G10+'Новодмитр НШ'!G10+'Адоевщ.НШ'!G10</f>
        <v>0</v>
      </c>
      <c r="H10" s="23">
        <f>'РСШ №1'!H10+'РСШ №2'!H10+'Октябр.'!H10+Вмаза!H10+'Калин СШ'!H10+'Орех СШ'!H10+'Дмитр.ОШ'!H10+'Вязов ОШ'!H10+'Новодмитр НШ'!H10+'Адоевщ.НШ'!H10</f>
        <v>1</v>
      </c>
      <c r="I10" s="23">
        <f>'РСШ №1'!I10+'РСШ №2'!I10+'Октябр.'!I10+Вмаза!I10+'Калин СШ'!I10+'Орех СШ'!I10+'Дмитр.ОШ'!I10+'Вязов ОШ'!I10+'Новодмитр НШ'!I10+'Адоевщ.НШ'!I10</f>
        <v>0</v>
      </c>
      <c r="J10" s="25">
        <f t="shared" si="0"/>
        <v>11</v>
      </c>
      <c r="K10" s="25">
        <f t="shared" si="0"/>
        <v>0</v>
      </c>
      <c r="L10" s="27">
        <f>'РСШ №1'!L10+'РСШ №2'!L10+'Октябр.'!L10+Вмаза!L10+'Калин СШ'!L10+'Орех СШ'!L10+'Дмитр.ОШ'!L10+'Вязов ОШ'!L10</f>
        <v>1</v>
      </c>
      <c r="M10" s="27">
        <f>'РСШ №1'!M10+'РСШ №2'!M10+'Октябр.'!M10+Вмаза!M10+'Калин СШ'!M10+'Орех СШ'!M10+'Дмитр.ОШ'!M10+'Вязов ОШ'!M10</f>
        <v>0</v>
      </c>
      <c r="N10" s="27">
        <f>'РСШ №1'!N10+'РСШ №2'!N10+'Октябр.'!N10+Вмаза!N10+'Калин СШ'!N10+'Орех СШ'!N10+'Дмитр.ОШ'!N10+'Вязов ОШ'!N10</f>
        <v>3</v>
      </c>
      <c r="O10" s="27">
        <f>'РСШ №1'!O10+'РСШ №2'!O10+'Октябр.'!O10+Вмаза!O10+'Калин СШ'!O10+'Орех СШ'!O10+'Дмитр.ОШ'!O10+'Вязов ОШ'!O10</f>
        <v>0</v>
      </c>
      <c r="P10" s="27">
        <f>'РСШ №1'!P10+'РСШ №2'!P10+'Октябр.'!P10+Вмаза!P10+'Калин СШ'!P10+'Орех СШ'!P10+'Дмитр.ОШ'!P10+'Вязов ОШ'!P10</f>
        <v>3</v>
      </c>
      <c r="Q10" s="27">
        <f>'РСШ №1'!Q10+'РСШ №2'!Q10+'Октябр.'!Q10+Вмаза!Q10+'Калин СШ'!Q10+'Орех СШ'!Q10+'Дмитр.ОШ'!Q10+'Вязов ОШ'!Q10</f>
        <v>0</v>
      </c>
      <c r="R10" s="27">
        <f>'РСШ №1'!R10+'РСШ №2'!R10+'Октябр.'!R10+Вмаза!R10+'Калин СШ'!R10+'Орех СШ'!R10+'Дмитр.ОШ'!R10+'Вязов ОШ'!R10</f>
        <v>2</v>
      </c>
      <c r="S10" s="27">
        <f>'РСШ №1'!S10+'РСШ №2'!S10+'Октябр.'!S10+Вмаза!S10+'Калин СШ'!S10+'Орех СШ'!S10+'Дмитр.ОШ'!S10+'Вязов ОШ'!S10</f>
        <v>0</v>
      </c>
      <c r="T10" s="27">
        <f>'РСШ №1'!T10+'РСШ №2'!T10+'Октябр.'!T10+Вмаза!T10+'Калин СШ'!T10+'Орех СШ'!T10+'Дмитр.ОШ'!T10+'Вязов ОШ'!T10</f>
        <v>4</v>
      </c>
      <c r="U10" s="27">
        <f>'РСШ №1'!U10+'РСШ №2'!U10+'Октябр.'!U10+Вмаза!U10+'Калин СШ'!U10+'Орех СШ'!U10+'Дмитр.ОШ'!U10+'Вязов ОШ'!U10</f>
        <v>0</v>
      </c>
      <c r="V10" s="29">
        <f t="shared" si="1"/>
        <v>13</v>
      </c>
      <c r="W10" s="29">
        <f t="shared" si="1"/>
        <v>0</v>
      </c>
      <c r="X10" s="30">
        <f>'РСШ №1'!X10+'РСШ №2'!X10+'Октябр.'!X10+Вмаза!X10+'Калин СШ'!X10+'Орех СШ'!X10</f>
        <v>3</v>
      </c>
      <c r="Y10" s="28">
        <f>'РСШ №1'!Y10+'РСШ №2'!Y10+'Октябр.'!Y10+Вмаза!Y10+'Калин СШ'!Y10+'Орех СШ'!Y10</f>
        <v>1</v>
      </c>
      <c r="Z10" s="26">
        <f>SUM(X10:Y10)</f>
        <v>4</v>
      </c>
      <c r="AA10" s="35">
        <f t="shared" si="2"/>
        <v>28</v>
      </c>
      <c r="AB10" s="36">
        <f>K10+W10</f>
        <v>0</v>
      </c>
      <c r="AC10" s="37">
        <f t="shared" si="3"/>
        <v>28</v>
      </c>
      <c r="AD10" s="30"/>
      <c r="AE10" s="33">
        <f>AC10+AD10</f>
        <v>28</v>
      </c>
    </row>
    <row r="11" spans="1:31" ht="28.5" customHeight="1">
      <c r="A11" s="34" t="s">
        <v>74</v>
      </c>
      <c r="B11" s="23">
        <f>'РСШ №1'!B11+'РСШ №2'!B11+'Октябр.'!B11+Вмаза!B11+'Калин СШ'!B11+'Орех СШ'!B11+'Дмитр.ОШ'!B11+'Вязов ОШ'!B11+'Новодмитр НШ'!B11+'Адоевщ.НШ'!B11</f>
        <v>5</v>
      </c>
      <c r="C11" s="23">
        <f>'РСШ №1'!C11+'РСШ №2'!C11+'Октябр.'!C11+Вмаза!C11+'Калин СШ'!C11+'Орех СШ'!C11+'Дмитр.ОШ'!C11+'Вязов ОШ'!C11+'Новодмитр НШ'!C11+'Адоевщ.НШ'!C11</f>
        <v>0</v>
      </c>
      <c r="D11" s="23">
        <f>'РСШ №1'!D11+'РСШ №2'!D11+'Октябр.'!D11+Вмаза!D11+'Калин СШ'!D11+'Орех СШ'!D11+'Дмитр.ОШ'!D11+'Вязов ОШ'!D11+'Новодмитр НШ'!D11+'Адоевщ.НШ'!D11</f>
        <v>3</v>
      </c>
      <c r="E11" s="23">
        <f>'РСШ №1'!E11+'РСШ №2'!E11+'Октябр.'!E11+Вмаза!E11+'Калин СШ'!E11+'Орех СШ'!E11+'Дмитр.ОШ'!E11+'Вязов ОШ'!E11+'Новодмитр НШ'!E11+'Адоевщ.НШ'!E11</f>
        <v>0</v>
      </c>
      <c r="F11" s="23">
        <f>'РСШ №1'!F11+'РСШ №2'!F11+'Октябр.'!F11+Вмаза!F11+'Калин СШ'!F11+'Орех СШ'!F11+'Дмитр.ОШ'!F11+'Вязов ОШ'!F11+'Новодмитр НШ'!F11+'Адоевщ.НШ'!F11</f>
        <v>6</v>
      </c>
      <c r="G11" s="23">
        <f>'РСШ №1'!G11+'РСШ №2'!G11+'Октябр.'!G11+Вмаза!G11+'Калин СШ'!G11+'Орех СШ'!G11+'Дмитр.ОШ'!G11+'Вязов ОШ'!G11+'Новодмитр НШ'!G11+'Адоевщ.НШ'!G11</f>
        <v>0</v>
      </c>
      <c r="H11" s="23">
        <f>'РСШ №1'!H11+'РСШ №2'!H11+'Октябр.'!H11+Вмаза!H11+'Калин СШ'!H11+'Орех СШ'!H11+'Дмитр.ОШ'!H11+'Вязов ОШ'!H11+'Новодмитр НШ'!H11+'Адоевщ.НШ'!H11</f>
        <v>6</v>
      </c>
      <c r="I11" s="23">
        <f>'РСШ №1'!I11+'РСШ №2'!I11+'Октябр.'!I11+Вмаза!I11+'Калин СШ'!I11+'Орех СШ'!I11+'Дмитр.ОШ'!I11+'Вязов ОШ'!I11+'Новодмитр НШ'!I11+'Адоевщ.НШ'!I11</f>
        <v>0</v>
      </c>
      <c r="J11" s="25">
        <f t="shared" si="0"/>
        <v>20</v>
      </c>
      <c r="K11" s="25">
        <f t="shared" si="0"/>
        <v>0</v>
      </c>
      <c r="L11" s="27">
        <f>'РСШ №1'!L11+'РСШ №2'!L11+'Октябр.'!L11+Вмаза!L11+'Калин СШ'!L11+'Орех СШ'!L11+'Дмитр.ОШ'!L11+'Вязов ОШ'!L11</f>
        <v>2</v>
      </c>
      <c r="M11" s="27">
        <f>'РСШ №1'!M11+'РСШ №2'!M11+'Октябр.'!M11+Вмаза!M11+'Калин СШ'!M11+'Орех СШ'!M11+'Дмитр.ОШ'!M11+'Вязов ОШ'!M11</f>
        <v>0</v>
      </c>
      <c r="N11" s="27">
        <f>'РСШ №1'!N11+'РСШ №2'!N11+'Октябр.'!N11+Вмаза!N11+'Калин СШ'!N11+'Орех СШ'!N11+'Дмитр.ОШ'!N11+'Вязов ОШ'!N11</f>
        <v>5</v>
      </c>
      <c r="O11" s="27">
        <f>'РСШ №1'!O11+'РСШ №2'!O11+'Октябр.'!O11+Вмаза!O11+'Калин СШ'!O11+'Орех СШ'!O11+'Дмитр.ОШ'!O11+'Вязов ОШ'!O11</f>
        <v>0</v>
      </c>
      <c r="P11" s="27">
        <f>'РСШ №1'!P11+'РСШ №2'!P11+'Октябр.'!P11+Вмаза!P11+'Калин СШ'!P11+'Орех СШ'!P11+'Дмитр.ОШ'!P11+'Вязов ОШ'!P11</f>
        <v>5</v>
      </c>
      <c r="Q11" s="27">
        <f>'РСШ №1'!Q11+'РСШ №2'!Q11+'Октябр.'!Q11+Вмаза!Q11+'Калин СШ'!Q11+'Орех СШ'!Q11+'Дмитр.ОШ'!Q11+'Вязов ОШ'!Q11</f>
        <v>0</v>
      </c>
      <c r="R11" s="27">
        <f>'РСШ №1'!R11+'РСШ №2'!R11+'Октябр.'!R11+Вмаза!R11+'Калин СШ'!R11+'Орех СШ'!R11+'Дмитр.ОШ'!R11+'Вязов ОШ'!R11</f>
        <v>2</v>
      </c>
      <c r="S11" s="27">
        <f>'РСШ №1'!S11+'РСШ №2'!S11+'Октябр.'!S11+Вмаза!S11+'Калин СШ'!S11+'Орех СШ'!S11+'Дмитр.ОШ'!S11+'Вязов ОШ'!S11</f>
        <v>0</v>
      </c>
      <c r="T11" s="27">
        <f>'РСШ №1'!T11+'РСШ №2'!T11+'Октябр.'!T11+Вмаза!T11+'Калин СШ'!T11+'Орех СШ'!T11+'Дмитр.ОШ'!T11+'Вязов ОШ'!T11</f>
        <v>2</v>
      </c>
      <c r="U11" s="27">
        <f>'РСШ №1'!U11+'РСШ №2'!U11+'Октябр.'!U11+Вмаза!U11+'Калин СШ'!U11+'Орех СШ'!U11+'Дмитр.ОШ'!U11+'Вязов ОШ'!U11</f>
        <v>0</v>
      </c>
      <c r="V11" s="29">
        <f t="shared" si="1"/>
        <v>16</v>
      </c>
      <c r="W11" s="29">
        <f t="shared" si="1"/>
        <v>0</v>
      </c>
      <c r="X11" s="30">
        <f>'РСШ №1'!X11+'РСШ №2'!X11+'Октябр.'!X11+Вмаза!X11+'Калин СШ'!X11+'Орех СШ'!X11</f>
        <v>1</v>
      </c>
      <c r="Y11" s="28">
        <f>'РСШ №1'!Y11+'РСШ №2'!Y11+'Октябр.'!Y11+Вмаза!Y11+'Калин СШ'!Y11+'Орех СШ'!Y11</f>
        <v>0</v>
      </c>
      <c r="Z11" s="26">
        <f>SUM(X11:Y11)</f>
        <v>1</v>
      </c>
      <c r="AA11" s="35">
        <f t="shared" si="2"/>
        <v>37</v>
      </c>
      <c r="AB11" s="36">
        <f>K11+W11</f>
        <v>0</v>
      </c>
      <c r="AC11" s="37">
        <f t="shared" si="3"/>
        <v>37</v>
      </c>
      <c r="AD11" s="30"/>
      <c r="AE11" s="33">
        <f>AC11+AD11</f>
        <v>37</v>
      </c>
    </row>
    <row r="12" spans="1:31" ht="16.5" thickBot="1">
      <c r="A12" s="39" t="s">
        <v>75</v>
      </c>
      <c r="B12" s="23">
        <f>'РСШ №1'!B12+'РСШ №2'!B12+'Октябр.'!B12+Вмаза!B12+'Калин СШ'!B12+'Орех СШ'!B12+'Дмитр.ОШ'!B12+'Вязов ОШ'!B12+'Новодмитр НШ'!B12+'Адоевщ.НШ'!B12</f>
        <v>108</v>
      </c>
      <c r="C12" s="41">
        <f aca="true" t="shared" si="4" ref="C12:I12">C9-C10+C11</f>
        <v>0</v>
      </c>
      <c r="D12" s="41">
        <f t="shared" si="4"/>
        <v>102</v>
      </c>
      <c r="E12" s="41">
        <f t="shared" si="4"/>
        <v>0</v>
      </c>
      <c r="F12" s="41">
        <f t="shared" si="4"/>
        <v>126</v>
      </c>
      <c r="G12" s="41">
        <f t="shared" si="4"/>
        <v>0</v>
      </c>
      <c r="H12" s="41">
        <f t="shared" si="4"/>
        <v>112</v>
      </c>
      <c r="I12" s="41">
        <f t="shared" si="4"/>
        <v>0</v>
      </c>
      <c r="J12" s="42">
        <f t="shared" si="0"/>
        <v>448</v>
      </c>
      <c r="K12" s="43">
        <f t="shared" si="0"/>
        <v>0</v>
      </c>
      <c r="L12" s="40">
        <f aca="true" t="shared" si="5" ref="L12:Z12">L9-L10+L11</f>
        <v>108</v>
      </c>
      <c r="M12" s="41">
        <f t="shared" si="5"/>
        <v>0</v>
      </c>
      <c r="N12" s="41">
        <f t="shared" si="5"/>
        <v>118</v>
      </c>
      <c r="O12" s="41">
        <f t="shared" si="5"/>
        <v>0</v>
      </c>
      <c r="P12" s="41">
        <f t="shared" si="5"/>
        <v>88</v>
      </c>
      <c r="Q12" s="41">
        <f t="shared" si="5"/>
        <v>0</v>
      </c>
      <c r="R12" s="41">
        <f t="shared" si="5"/>
        <v>89</v>
      </c>
      <c r="S12" s="41">
        <f t="shared" si="5"/>
        <v>0</v>
      </c>
      <c r="T12" s="41">
        <f t="shared" si="5"/>
        <v>83</v>
      </c>
      <c r="U12" s="41">
        <f t="shared" si="5"/>
        <v>0</v>
      </c>
      <c r="V12" s="44">
        <f t="shared" si="5"/>
        <v>486</v>
      </c>
      <c r="W12" s="43">
        <f t="shared" si="5"/>
        <v>0</v>
      </c>
      <c r="X12" s="45">
        <f t="shared" si="5"/>
        <v>51</v>
      </c>
      <c r="Y12" s="41">
        <f t="shared" si="5"/>
        <v>56</v>
      </c>
      <c r="Z12" s="46">
        <f t="shared" si="5"/>
        <v>107</v>
      </c>
      <c r="AA12" s="45">
        <f t="shared" si="2"/>
        <v>1041</v>
      </c>
      <c r="AB12" s="41">
        <f>AB9-AB10+AB11</f>
        <v>0</v>
      </c>
      <c r="AC12" s="38">
        <f t="shared" si="3"/>
        <v>1041</v>
      </c>
      <c r="AD12" s="47"/>
      <c r="AE12" s="48"/>
    </row>
    <row r="13" spans="1:31" ht="25.5" customHeight="1" thickBot="1">
      <c r="A13" s="49" t="s">
        <v>76</v>
      </c>
      <c r="B13" s="50">
        <v>0</v>
      </c>
      <c r="C13" s="51"/>
      <c r="D13" s="23">
        <f>'РСШ №1'!D13+'РСШ №2'!D13+'Октябр.'!D13+Вмаза!D13+'Калин СШ'!D13+'Орех СШ'!D13+'Дмитр.ОШ'!D13+'Вязов ОШ'!D13+'Новодмитр НШ'!D13+'Адоевщ.НШ'!D13</f>
        <v>32</v>
      </c>
      <c r="E13" s="23">
        <f>'РСШ №1'!E13+'РСШ №2'!E13+'Октябр.'!E13+Вмаза!E13+'Калин СШ'!E13+'Орех СШ'!E13+'Дмитр.ОШ'!E13+'Вязов ОШ'!E13+'Новодмитр НШ'!E13+'Адоевщ.НШ'!E13</f>
        <v>0</v>
      </c>
      <c r="F13" s="23">
        <f>'РСШ №1'!F13+'РСШ №2'!F13+'Октябр.'!F13+Вмаза!F13+'Калин СШ'!F13+'Орех СШ'!F13+'Дмитр.ОШ'!F13+'Вязов ОШ'!F13+'Новодмитр НШ'!F13+'Адоевщ.НШ'!F13</f>
        <v>35</v>
      </c>
      <c r="G13" s="23">
        <f>'РСШ №1'!G13+'РСШ №2'!G13+'Октябр.'!G13+Вмаза!G13+'Калин СШ'!G13+'Орех СШ'!G13+'Дмитр.ОШ'!G13+'Вязов ОШ'!G13+'Новодмитр НШ'!G13+'Адоевщ.НШ'!G13</f>
        <v>0</v>
      </c>
      <c r="H13" s="23">
        <f>'РСШ №1'!H13+'РСШ №2'!H13+'Октябр.'!H13+Вмаза!H13+'Калин СШ'!H13+'Орех СШ'!H13+'Дмитр.ОШ'!H13+'Вязов ОШ'!H13+'Новодмитр НШ'!H13+'Адоевщ.НШ'!H13</f>
        <v>27</v>
      </c>
      <c r="I13" s="23">
        <f>'РСШ №1'!I13+'РСШ №2'!I13+'Октябр.'!I13+Вмаза!I13+'Калин СШ'!I13+'Орех СШ'!I13+'Дмитр.ОШ'!I13+'Вязов ОШ'!I13+'Новодмитр НШ'!I13+'Адоевщ.НШ'!I13</f>
        <v>0</v>
      </c>
      <c r="J13" s="25">
        <f aca="true" t="shared" si="6" ref="J13:K16">D13+F13+H13</f>
        <v>94</v>
      </c>
      <c r="K13" s="26">
        <f t="shared" si="6"/>
        <v>0</v>
      </c>
      <c r="L13" s="27">
        <f>'РСШ №1'!L13+'РСШ №2'!L13+'Октябр.'!L13+Вмаза!L13+'Калин СШ'!L13+'Орех СШ'!L13+'Дмитр.ОШ'!L13+'Вязов ОШ'!L13</f>
        <v>16</v>
      </c>
      <c r="M13" s="27">
        <f>'РСШ №1'!M13+'РСШ №2'!M13+'Октябр.'!M13+Вмаза!M13+'Калин СШ'!M13+'Орех СШ'!M13+'Дмитр.ОШ'!M13+'Вязов ОШ'!M13</f>
        <v>0</v>
      </c>
      <c r="N13" s="27">
        <f>'РСШ №1'!N13+'РСШ №2'!N13+'Октябр.'!N13+Вмаза!N13+'Калин СШ'!N13+'Орех СШ'!N13+'Дмитр.ОШ'!N13+'Вязов ОШ'!N13</f>
        <v>19</v>
      </c>
      <c r="O13" s="27">
        <f>'РСШ №1'!O13+'РСШ №2'!O13+'Октябр.'!O13+Вмаза!O13+'Калин СШ'!O13+'Орех СШ'!O13+'Дмитр.ОШ'!O13+'Вязов ОШ'!O13</f>
        <v>0</v>
      </c>
      <c r="P13" s="27">
        <f>'РСШ №1'!P13+'РСШ №2'!P13+'Октябр.'!P13+Вмаза!P13+'Калин СШ'!P13+'Орех СШ'!P13+'Дмитр.ОШ'!P13+'Вязов ОШ'!P13</f>
        <v>13</v>
      </c>
      <c r="Q13" s="27">
        <f>'РСШ №1'!Q13+'РСШ №2'!Q13+'Октябр.'!Q13+Вмаза!Q13+'Калин СШ'!Q13+'Орех СШ'!Q13+'Дмитр.ОШ'!Q13+'Вязов ОШ'!Q13</f>
        <v>0</v>
      </c>
      <c r="R13" s="27">
        <f>'РСШ №1'!R13+'РСШ №2'!R13+'Октябр.'!R13+Вмаза!R13+'Калин СШ'!R13+'Орех СШ'!R13+'Дмитр.ОШ'!R13+'Вязов ОШ'!R13</f>
        <v>5</v>
      </c>
      <c r="S13" s="27">
        <f>'РСШ №1'!S13+'РСШ №2'!S13+'Октябр.'!S13+Вмаза!S13+'Калин СШ'!S13+'Орех СШ'!S13+'Дмитр.ОШ'!S13+'Вязов ОШ'!S13</f>
        <v>0</v>
      </c>
      <c r="T13" s="27">
        <f>'РСШ №1'!T13+'РСШ №2'!T13+'Октябр.'!T13+Вмаза!T13+'Калин СШ'!T13+'Орех СШ'!T13+'Дмитр.ОШ'!T13+'Вязов ОШ'!T13</f>
        <v>14</v>
      </c>
      <c r="U13" s="27">
        <f>'РСШ №1'!U13+'РСШ №2'!U13+'Октябр.'!U13+Вмаза!U13+'Калин СШ'!U13+'Орех СШ'!U13+'Дмитр.ОШ'!U13+'Вязов ОШ'!U13</f>
        <v>0</v>
      </c>
      <c r="V13" s="29">
        <f aca="true" t="shared" si="7" ref="V13:W16">L13+N13+P13+R13+T13</f>
        <v>67</v>
      </c>
      <c r="W13" s="26">
        <f t="shared" si="7"/>
        <v>0</v>
      </c>
      <c r="X13" s="30">
        <f>'РСШ №1'!X13+'РСШ №2'!X13+'Октябр.'!X13+Вмаза!X13+'Калин СШ'!X13+'Орех СШ'!X13</f>
        <v>16</v>
      </c>
      <c r="Y13" s="30">
        <f>'РСШ №1'!Y13+'РСШ №2'!Y13+'Октябр.'!Y13+Вмаза!Y13+'Калин СШ'!Y13+'Орех СШ'!Y13</f>
        <v>14</v>
      </c>
      <c r="Z13" s="26">
        <f>SUM(X13:Y13)</f>
        <v>30</v>
      </c>
      <c r="AA13" s="35">
        <f t="shared" si="2"/>
        <v>191</v>
      </c>
      <c r="AB13" s="36">
        <f>K13+W13</f>
        <v>0</v>
      </c>
      <c r="AC13" s="37">
        <f t="shared" si="3"/>
        <v>191</v>
      </c>
      <c r="AD13" s="113">
        <f>AA13/AA17*100</f>
        <v>20.626349892008637</v>
      </c>
      <c r="AE13" s="52"/>
    </row>
    <row r="14" spans="1:31" ht="15.75">
      <c r="A14" s="53" t="s">
        <v>26</v>
      </c>
      <c r="B14" s="50"/>
      <c r="C14" s="51"/>
      <c r="D14" s="23">
        <f>'РСШ №1'!D14+'РСШ №2'!D14+'Октябр.'!D14+Вмаза!D14+'Калин СШ'!D14+'Орех СШ'!D14+'Дмитр.ОШ'!D14+'Вязов ОШ'!D14+'Новодмитр НШ'!D14+'Адоевщ.НШ'!D14</f>
        <v>41</v>
      </c>
      <c r="E14" s="23">
        <f>'РСШ №1'!E14+'РСШ №2'!E14+'Октябр.'!E14+Вмаза!E14+'Калин СШ'!E14+'Орех СШ'!E14+'Дмитр.ОШ'!E14+'Вязов ОШ'!E14+'Новодмитр НШ'!E14+'Адоевщ.НШ'!E14</f>
        <v>0</v>
      </c>
      <c r="F14" s="23">
        <f>'РСШ №1'!F14+'РСШ №2'!F14+'Октябр.'!F14+Вмаза!F14+'Калин СШ'!F14+'Орех СШ'!F14+'Дмитр.ОШ'!F14+'Вязов ОШ'!F14+'Новодмитр НШ'!F14+'Адоевщ.НШ'!F14</f>
        <v>49</v>
      </c>
      <c r="G14" s="23">
        <f>'РСШ №1'!G14+'РСШ №2'!G14+'Октябр.'!G14+Вмаза!G14+'Калин СШ'!G14+'Орех СШ'!G14+'Дмитр.ОШ'!G14+'Вязов ОШ'!G14+'Новодмитр НШ'!G14+'Адоевщ.НШ'!G14</f>
        <v>0</v>
      </c>
      <c r="H14" s="23">
        <f>'РСШ №1'!H14+'РСШ №2'!H14+'Октябр.'!H14+Вмаза!H14+'Калин СШ'!H14+'Орех СШ'!H14+'Дмитр.ОШ'!H14+'Вязов ОШ'!H14+'Новодмитр НШ'!H14+'Адоевщ.НШ'!H14</f>
        <v>43</v>
      </c>
      <c r="I14" s="23">
        <f>'РСШ №1'!I14+'РСШ №2'!I14+'Октябр.'!I14+Вмаза!I14+'Калин СШ'!I14+'Орех СШ'!I14+'Дмитр.ОШ'!I14+'Вязов ОШ'!I14+'Новодмитр НШ'!I14+'Адоевщ.НШ'!I14</f>
        <v>0</v>
      </c>
      <c r="J14" s="25">
        <f t="shared" si="6"/>
        <v>133</v>
      </c>
      <c r="K14" s="26">
        <f t="shared" si="6"/>
        <v>0</v>
      </c>
      <c r="L14" s="27">
        <f>'РСШ №1'!L14+'РСШ №2'!L14+'Октябр.'!L14+Вмаза!L14+'Калин СШ'!L14+'Орех СШ'!L14+'Дмитр.ОШ'!L14+'Вязов ОШ'!L14</f>
        <v>37</v>
      </c>
      <c r="M14" s="27">
        <f>'РСШ №1'!M14+'РСШ №2'!M14+'Октябр.'!M14+Вмаза!M14+'Калин СШ'!M14+'Орех СШ'!M14+'Дмитр.ОШ'!M14+'Вязов ОШ'!M14</f>
        <v>0</v>
      </c>
      <c r="N14" s="27">
        <f>'РСШ №1'!N14+'РСШ №2'!N14+'Октябр.'!N14+Вмаза!N14+'Калин СШ'!N14+'Орех СШ'!N14+'Дмитр.ОШ'!N14+'Вязов ОШ'!N14</f>
        <v>47</v>
      </c>
      <c r="O14" s="27">
        <f>'РСШ №1'!O14+'РСШ №2'!O14+'Октябр.'!O14+Вмаза!O14+'Калин СШ'!O14+'Орех СШ'!O14+'Дмитр.ОШ'!O14+'Вязов ОШ'!O14</f>
        <v>0</v>
      </c>
      <c r="P14" s="27">
        <f>'РСШ №1'!P14+'РСШ №2'!P14+'Октябр.'!P14+Вмаза!P14+'Калин СШ'!P14+'Орех СШ'!P14+'Дмитр.ОШ'!P14+'Вязов ОШ'!P14</f>
        <v>31</v>
      </c>
      <c r="Q14" s="27">
        <f>'РСШ №1'!Q14+'РСШ №2'!Q14+'Октябр.'!Q14+Вмаза!Q14+'Калин СШ'!Q14+'Орех СШ'!Q14+'Дмитр.ОШ'!Q14+'Вязов ОШ'!Q14</f>
        <v>0</v>
      </c>
      <c r="R14" s="27">
        <f>'РСШ №1'!R14+'РСШ №2'!R14+'Октябр.'!R14+Вмаза!R14+'Калин СШ'!R14+'Орех СШ'!R14+'Дмитр.ОШ'!R14+'Вязов ОШ'!R14</f>
        <v>33</v>
      </c>
      <c r="S14" s="27">
        <f>'РСШ №1'!S14+'РСШ №2'!S14+'Октябр.'!S14+Вмаза!S14+'Калин СШ'!S14+'Орех СШ'!S14+'Дмитр.ОШ'!S14+'Вязов ОШ'!S14</f>
        <v>0</v>
      </c>
      <c r="T14" s="27">
        <f>'РСШ №1'!T14+'РСШ №2'!T14+'Октябр.'!T14+Вмаза!T14+'Калин СШ'!T14+'Орех СШ'!T14+'Дмитр.ОШ'!T14+'Вязов ОШ'!T14</f>
        <v>26</v>
      </c>
      <c r="U14" s="27">
        <f>'РСШ №1'!U14+'РСШ №2'!U14+'Октябр.'!U14+Вмаза!U14+'Калин СШ'!U14+'Орех СШ'!U14+'Дмитр.ОШ'!U14+'Вязов ОШ'!U14</f>
        <v>0</v>
      </c>
      <c r="V14" s="29">
        <f t="shared" si="7"/>
        <v>174</v>
      </c>
      <c r="W14" s="26">
        <f t="shared" si="7"/>
        <v>0</v>
      </c>
      <c r="X14" s="30">
        <f>'РСШ №1'!X14+'РСШ №2'!X14+'Октябр.'!X14+Вмаза!X14+'Калин СШ'!X14+'Орех СШ'!X14</f>
        <v>24</v>
      </c>
      <c r="Y14" s="28">
        <f>'РСШ №1'!Y14+'РСШ №2'!Y14+'Октябр.'!Y14+Вмаза!Y14+'Калин СШ'!Y14+'Орех СШ'!Y14</f>
        <v>31</v>
      </c>
      <c r="Z14" s="26">
        <f>SUM(X14:Y14)</f>
        <v>55</v>
      </c>
      <c r="AA14" s="35">
        <f t="shared" si="2"/>
        <v>362</v>
      </c>
      <c r="AB14" s="36">
        <f>K14+W14</f>
        <v>0</v>
      </c>
      <c r="AC14" s="37">
        <f t="shared" si="3"/>
        <v>362</v>
      </c>
      <c r="AD14" s="52"/>
      <c r="AE14" s="52"/>
    </row>
    <row r="15" spans="1:31" ht="15.75">
      <c r="A15" s="53" t="s">
        <v>27</v>
      </c>
      <c r="B15" s="50"/>
      <c r="C15" s="51"/>
      <c r="D15" s="23">
        <f>'РСШ №1'!D15+'РСШ №2'!D15+'Октябр.'!D15+Вмаза!D15+'Калин СШ'!D15+'Орех СШ'!D15+'Дмитр.ОШ'!D15+'Вязов ОШ'!D15+'Новодмитр НШ'!D15+'Адоевщ.НШ'!D15</f>
        <v>24</v>
      </c>
      <c r="E15" s="23">
        <f>'РСШ №1'!E15+'РСШ №2'!E15+'Октябр.'!E15+Вмаза!E15+'Калин СШ'!E15+'Орех СШ'!E15+'Дмитр.ОШ'!E15+'Вязов ОШ'!E15+'Новодмитр НШ'!E15+'Адоевщ.НШ'!E15</f>
        <v>0</v>
      </c>
      <c r="F15" s="23">
        <f>'РСШ №1'!F15+'РСШ №2'!F15+'Октябр.'!F15+Вмаза!F15+'Калин СШ'!F15+'Орех СШ'!F15+'Дмитр.ОШ'!F15+'Вязов ОШ'!F15+'Новодмитр НШ'!F15+'Адоевщ.НШ'!F15</f>
        <v>42</v>
      </c>
      <c r="G15" s="23">
        <f>'РСШ №1'!G15+'РСШ №2'!G15+'Октябр.'!G15+Вмаза!G15+'Калин СШ'!G15+'Орех СШ'!G15+'Дмитр.ОШ'!G15+'Вязов ОШ'!G15+'Новодмитр НШ'!G15+'Адоевщ.НШ'!G15</f>
        <v>0</v>
      </c>
      <c r="H15" s="23">
        <f>'РСШ №1'!H15+'РСШ №2'!H15+'Октябр.'!H15+Вмаза!H15+'Калин СШ'!H15+'Орех СШ'!H15+'Дмитр.ОШ'!H15+'Вязов ОШ'!H15+'Новодмитр НШ'!H15+'Адоевщ.НШ'!H15</f>
        <v>42</v>
      </c>
      <c r="I15" s="23">
        <f>'РСШ №1'!I15+'РСШ №2'!I15+'Октябр.'!I15+Вмаза!I15+'Калин СШ'!I15+'Орех СШ'!I15+'Дмитр.ОШ'!I15+'Вязов ОШ'!I15+'Новодмитр НШ'!I15+'Адоевщ.НШ'!I15</f>
        <v>0</v>
      </c>
      <c r="J15" s="25">
        <f t="shared" si="6"/>
        <v>108</v>
      </c>
      <c r="K15" s="26">
        <f t="shared" si="6"/>
        <v>0</v>
      </c>
      <c r="L15" s="27">
        <f>'РСШ №1'!L15+'РСШ №2'!L15+'Октябр.'!L15+Вмаза!L15+'Калин СШ'!L15+'Орех СШ'!L15+'Дмитр.ОШ'!L15+'Вязов ОШ'!L15</f>
        <v>54</v>
      </c>
      <c r="M15" s="27">
        <f>'РСШ №1'!M15+'РСШ №2'!M15+'Октябр.'!M15+Вмаза!M15+'Калин СШ'!M15+'Орех СШ'!M15+'Дмитр.ОШ'!M15+'Вязов ОШ'!M15</f>
        <v>0</v>
      </c>
      <c r="N15" s="27">
        <f>'РСШ №1'!N15+'РСШ №2'!N15+'Октябр.'!N15+Вмаза!N15+'Калин СШ'!N15+'Орех СШ'!N15+'Дмитр.ОШ'!N15+'Вязов ОШ'!N15</f>
        <v>52</v>
      </c>
      <c r="O15" s="27">
        <f>'РСШ №1'!O15+'РСШ №2'!O15+'Октябр.'!O15+Вмаза!O15+'Калин СШ'!O15+'Орех СШ'!O15+'Дмитр.ОШ'!O15+'Вязов ОШ'!O15</f>
        <v>0</v>
      </c>
      <c r="P15" s="27">
        <f>'РСШ №1'!P15+'РСШ №2'!P15+'Октябр.'!P15+Вмаза!P15+'Калин СШ'!P15+'Орех СШ'!P15+'Дмитр.ОШ'!P15+'Вязов ОШ'!P15</f>
        <v>43</v>
      </c>
      <c r="Q15" s="27">
        <f>'РСШ №1'!Q15+'РСШ №2'!Q15+'Октябр.'!Q15+Вмаза!Q15+'Калин СШ'!Q15+'Орех СШ'!Q15+'Дмитр.ОШ'!Q15+'Вязов ОШ'!Q15</f>
        <v>0</v>
      </c>
      <c r="R15" s="27">
        <f>'РСШ №1'!R15+'РСШ №2'!R15+'Октябр.'!R15+Вмаза!R15+'Калин СШ'!R15+'Орех СШ'!R15+'Дмитр.ОШ'!R15+'Вязов ОШ'!R15</f>
        <v>51</v>
      </c>
      <c r="S15" s="27">
        <f>'РСШ №1'!S15+'РСШ №2'!S15+'Октябр.'!S15+Вмаза!S15+'Калин СШ'!S15+'Орех СШ'!S15+'Дмитр.ОШ'!S15+'Вязов ОШ'!S15</f>
        <v>0</v>
      </c>
      <c r="T15" s="27">
        <f>'РСШ №1'!T15+'РСШ №2'!T15+'Октябр.'!T15+Вмаза!T15+'Калин СШ'!T15+'Орех СШ'!T15+'Дмитр.ОШ'!T15+'Вязов ОШ'!T15</f>
        <v>43</v>
      </c>
      <c r="U15" s="27">
        <f>'РСШ №1'!U15+'РСШ №2'!U15+'Октябр.'!U15+Вмаза!U15+'Калин СШ'!U15+'Орех СШ'!U15+'Дмитр.ОШ'!U15+'Вязов ОШ'!U15</f>
        <v>0</v>
      </c>
      <c r="V15" s="29">
        <f t="shared" si="7"/>
        <v>243</v>
      </c>
      <c r="W15" s="26">
        <f t="shared" si="7"/>
        <v>0</v>
      </c>
      <c r="X15" s="30">
        <f>'РСШ №1'!X15+'РСШ №2'!X15+'Октябр.'!X15+Вмаза!X15+'Калин СШ'!X15+'Орех СШ'!X15</f>
        <v>11</v>
      </c>
      <c r="Y15" s="28">
        <f>'РСШ №1'!Y15+'РСШ №2'!Y15+'Октябр.'!Y15+Вмаза!Y15+'Калин СШ'!Y15+'Орех СШ'!Y15</f>
        <v>11</v>
      </c>
      <c r="Z15" s="26">
        <f>SUM(X15:Y15)</f>
        <v>22</v>
      </c>
      <c r="AA15" s="35">
        <f t="shared" si="2"/>
        <v>373</v>
      </c>
      <c r="AB15" s="36">
        <f>K15+W15</f>
        <v>0</v>
      </c>
      <c r="AC15" s="37">
        <f t="shared" si="3"/>
        <v>373</v>
      </c>
      <c r="AD15" s="52"/>
      <c r="AE15" s="52"/>
    </row>
    <row r="16" spans="1:31" ht="15.75">
      <c r="A16" s="53" t="s">
        <v>28</v>
      </c>
      <c r="B16" s="50"/>
      <c r="C16" s="51"/>
      <c r="D16" s="23">
        <f>'РСШ №1'!D16+'РСШ №2'!D16+'Октябр.'!D16+Вмаза!D16+'Калин СШ'!D16+'Орех СШ'!D16+'Дмитр.ОШ'!D16+'Вязов ОШ'!D16+'Новодмитр НШ'!D16+'Адоевщ.НШ'!D16</f>
        <v>0</v>
      </c>
      <c r="E16" s="23">
        <f>'РСШ №1'!E16+'РСШ №2'!E16+'Октябр.'!E16+Вмаза!E16+'Калин СШ'!E16+'Орех СШ'!E16+'Дмитр.ОШ'!E16+'Вязов ОШ'!E16+'Новодмитр НШ'!E16+'Адоевщ.НШ'!E16</f>
        <v>0</v>
      </c>
      <c r="F16" s="23">
        <f>'РСШ №1'!F16+'РСШ №2'!F16+'Октябр.'!F16+Вмаза!F16+'Калин СШ'!F16+'Орех СШ'!F16+'Дмитр.ОШ'!F16+'Вязов ОШ'!F16+'Новодмитр НШ'!F16+'Адоевщ.НШ'!F16</f>
        <v>0</v>
      </c>
      <c r="G16" s="23">
        <f>'РСШ №1'!G16+'РСШ №2'!G16+'Октябр.'!G16+Вмаза!G16+'Калин СШ'!G16+'Орех СШ'!G16+'Дмитр.ОШ'!G16+'Вязов ОШ'!G16+'Новодмитр НШ'!G16+'Адоевщ.НШ'!G16</f>
        <v>0</v>
      </c>
      <c r="H16" s="23">
        <f>'РСШ №1'!H16+'РСШ №2'!H16+'Октябр.'!H16+Вмаза!H16+'Калин СШ'!H16+'Орех СШ'!H16+'Дмитр.ОШ'!H16+'Вязов ОШ'!H16+'Новодмитр НШ'!H16+'Адоевщ.НШ'!H16</f>
        <v>0</v>
      </c>
      <c r="I16" s="23">
        <f>'РСШ №1'!I16+'РСШ №2'!I16+'Октябр.'!I16+Вмаза!I16+'Калин СШ'!I16+'Орех СШ'!I16+'Дмитр.ОШ'!I16+'Вязов ОШ'!I16+'Новодмитр НШ'!I16+'Адоевщ.НШ'!I16</f>
        <v>0</v>
      </c>
      <c r="J16" s="25">
        <f t="shared" si="6"/>
        <v>0</v>
      </c>
      <c r="K16" s="26">
        <f t="shared" si="6"/>
        <v>0</v>
      </c>
      <c r="L16" s="27">
        <f>'РСШ №1'!L16+'РСШ №2'!L16+'Октябр.'!L16+Вмаза!L16+'Калин СШ'!L16+'Орех СШ'!L16+'Дмитр.ОШ'!L16+'Вязов ОШ'!L16</f>
        <v>0</v>
      </c>
      <c r="M16" s="27">
        <f>'РСШ №1'!M16+'РСШ №2'!M16+'Октябр.'!M16+Вмаза!M16+'Калин СШ'!M16+'Орех СШ'!M16+'Дмитр.ОШ'!M16+'Вязов ОШ'!M16</f>
        <v>0</v>
      </c>
      <c r="N16" s="27">
        <f>'РСШ №1'!N16+'РСШ №2'!N16+'Октябр.'!N16+Вмаза!N16+'Калин СШ'!N16+'Орех СШ'!N16+'Дмитр.ОШ'!N16+'Вязов ОШ'!N16</f>
        <v>0</v>
      </c>
      <c r="O16" s="27">
        <f>'РСШ №1'!O16+'РСШ №2'!O16+'Октябр.'!O16+Вмаза!O16+'Калин СШ'!O16+'Орех СШ'!O16+'Дмитр.ОШ'!O16+'Вязов ОШ'!O16</f>
        <v>0</v>
      </c>
      <c r="P16" s="27">
        <f>'РСШ №1'!P16+'РСШ №2'!P16+'Октябр.'!P16+Вмаза!P16+'Калин СШ'!P16+'Орех СШ'!P16+'Дмитр.ОШ'!P16+'Вязов ОШ'!P16</f>
        <v>0</v>
      </c>
      <c r="Q16" s="27">
        <f>'РСШ №1'!Q16+'РСШ №2'!Q16+'Октябр.'!Q16+Вмаза!Q16+'Калин СШ'!Q16+'Орех СШ'!Q16+'Дмитр.ОШ'!Q16+'Вязов ОШ'!Q16</f>
        <v>0</v>
      </c>
      <c r="R16" s="27">
        <f>'РСШ №1'!R16+'РСШ №2'!R16+'Октябр.'!R16+Вмаза!R16+'Калин СШ'!R16+'Орех СШ'!R16+'Дмитр.ОШ'!R16+'Вязов ОШ'!R16</f>
        <v>0</v>
      </c>
      <c r="S16" s="27">
        <f>'РСШ №1'!S16+'РСШ №2'!S16+'Октябр.'!S16+Вмаза!S16+'Калин СШ'!S16+'Орех СШ'!S16+'Дмитр.ОШ'!S16+'Вязов ОШ'!S16</f>
        <v>0</v>
      </c>
      <c r="T16" s="27">
        <f>'РСШ №1'!T16+'РСШ №2'!T16+'Октябр.'!T16+Вмаза!T16+'Калин СШ'!T16+'Орех СШ'!T16+'Дмитр.ОШ'!T16+'Вязов ОШ'!T16</f>
        <v>0</v>
      </c>
      <c r="U16" s="27">
        <f>'РСШ №1'!U16+'РСШ №2'!U16+'Октябр.'!U16+Вмаза!U16+'Калин СШ'!U16+'Орех СШ'!U16+'Дмитр.ОШ'!U16+'Вязов ОШ'!U16</f>
        <v>0</v>
      </c>
      <c r="V16" s="29">
        <f t="shared" si="7"/>
        <v>0</v>
      </c>
      <c r="W16" s="26">
        <f t="shared" si="7"/>
        <v>0</v>
      </c>
      <c r="X16" s="30">
        <f>'РСШ №2'!X16+'РСШ №1'!X16+'Октябр.'!X16+Вмаза!X16+'Калин СШ'!X16+'Орех СШ'!X16</f>
        <v>0</v>
      </c>
      <c r="Y16" s="28"/>
      <c r="Z16" s="26">
        <f>SUM(X16:Y16)</f>
        <v>0</v>
      </c>
      <c r="AA16" s="35">
        <f t="shared" si="2"/>
        <v>0</v>
      </c>
      <c r="AB16" s="36">
        <f>K16+W16</f>
        <v>0</v>
      </c>
      <c r="AC16" s="37">
        <f t="shared" si="3"/>
        <v>0</v>
      </c>
      <c r="AD16" s="52"/>
      <c r="AE16" s="52"/>
    </row>
    <row r="17" spans="1:31" ht="27" customHeight="1">
      <c r="A17" s="54" t="s">
        <v>29</v>
      </c>
      <c r="B17" s="55">
        <v>0</v>
      </c>
      <c r="C17" s="56"/>
      <c r="D17" s="23">
        <f>'РСШ №1'!D17+'РСШ №2'!D17+'Октябр.'!D17+Вмаза!D17+'Калин СШ'!D17+'Орех СШ'!D17+'Дмитр.ОШ'!D17+'Вязов ОШ'!D17+'Новодмитр НШ'!D17+'Адоевщ.НШ'!D17</f>
        <v>97</v>
      </c>
      <c r="E17" s="23">
        <f>'РСШ №1'!E17+'РСШ №2'!E17+'Октябр.'!E17+Вмаза!E17+'Калин СШ'!E17+'Орех СШ'!E17+'Дмитр.ОШ'!E17+'Вязов ОШ'!E17+'Новодмитр НШ'!E17+'Адоевщ.НШ'!E17</f>
        <v>0</v>
      </c>
      <c r="F17" s="23">
        <f>'РСШ №1'!F17+'РСШ №2'!F17+'Октябр.'!F17+Вмаза!F17+'Калин СШ'!F17+'Орех СШ'!F17+'Дмитр.ОШ'!F17+'Вязов ОШ'!F17+'Новодмитр НШ'!F17+'Адоевщ.НШ'!F17</f>
        <v>126</v>
      </c>
      <c r="G17" s="23">
        <f>'РСШ №1'!G17+'РСШ №2'!G17+'Октябр.'!G17+Вмаза!G17+'Калин СШ'!G17+'Орех СШ'!G17+'Дмитр.ОШ'!G17+'Вязов ОШ'!G17+'Новодмитр НШ'!G17+'Адоевщ.НШ'!G17</f>
        <v>0</v>
      </c>
      <c r="H17" s="23">
        <f>'РСШ №1'!H17+'РСШ №2'!H17+'Октябр.'!H17+Вмаза!H17+'Калин СШ'!H17+'Орех СШ'!H17+'Дмитр.ОШ'!H17+'Вязов ОШ'!H17+'Новодмитр НШ'!H17+'Адоевщ.НШ'!H17</f>
        <v>112</v>
      </c>
      <c r="I17" s="23">
        <f>'РСШ №1'!I17+'РСШ №2'!I17+'Октябр.'!I17+Вмаза!I17+'Калин СШ'!I17+'Орех СШ'!I17+'Дмитр.ОШ'!I17+'Вязов ОШ'!I17+'Новодмитр НШ'!I17+'Адоевщ.НШ'!I17</f>
        <v>0</v>
      </c>
      <c r="J17" s="57">
        <f aca="true" t="shared" si="8" ref="J17:AB17">SUM(J13:J16)</f>
        <v>335</v>
      </c>
      <c r="K17" s="58">
        <f t="shared" si="8"/>
        <v>0</v>
      </c>
      <c r="L17" s="60">
        <f t="shared" si="8"/>
        <v>107</v>
      </c>
      <c r="M17" s="60">
        <f t="shared" si="8"/>
        <v>0</v>
      </c>
      <c r="N17" s="60">
        <f t="shared" si="8"/>
        <v>118</v>
      </c>
      <c r="O17" s="60">
        <f t="shared" si="8"/>
        <v>0</v>
      </c>
      <c r="P17" s="60">
        <f t="shared" si="8"/>
        <v>87</v>
      </c>
      <c r="Q17" s="60">
        <f t="shared" si="8"/>
        <v>0</v>
      </c>
      <c r="R17" s="60">
        <f t="shared" si="8"/>
        <v>89</v>
      </c>
      <c r="S17" s="60">
        <v>0</v>
      </c>
      <c r="T17" s="60">
        <f t="shared" si="8"/>
        <v>83</v>
      </c>
      <c r="U17" s="60">
        <f t="shared" si="8"/>
        <v>0</v>
      </c>
      <c r="V17" s="61">
        <f t="shared" si="8"/>
        <v>484</v>
      </c>
      <c r="W17" s="58">
        <f t="shared" si="8"/>
        <v>0</v>
      </c>
      <c r="X17" s="62">
        <f t="shared" si="8"/>
        <v>51</v>
      </c>
      <c r="Y17" s="60">
        <f>Y13+Y14+Y15</f>
        <v>56</v>
      </c>
      <c r="Z17" s="63">
        <f t="shared" si="8"/>
        <v>107</v>
      </c>
      <c r="AA17" s="62">
        <f t="shared" si="2"/>
        <v>926</v>
      </c>
      <c r="AB17" s="60">
        <f t="shared" si="8"/>
        <v>0</v>
      </c>
      <c r="AC17" s="63">
        <f>AA17</f>
        <v>926</v>
      </c>
      <c r="AD17" s="52"/>
      <c r="AE17" s="52"/>
    </row>
    <row r="18" spans="1:31" ht="36">
      <c r="A18" s="64" t="s">
        <v>40</v>
      </c>
      <c r="B18" s="23">
        <f>'РСШ №1'!B18+'РСШ №2'!B18+'Октябр.'!B18+Вмаза!B18+'Калин СШ'!B18+'Орех СШ'!B18+'Дмитр.ОШ'!B18+'Вязов ОШ'!B18+'Новодмитр НШ'!B18+'Адоевщ.НШ'!B18</f>
        <v>108</v>
      </c>
      <c r="C18" s="23">
        <f>'РСШ №1'!C18+'РСШ №2'!C18+'Октябр.'!C18+Вмаза!C18+'Калин СШ'!C18+'Орех СШ'!C18+'Дмитр.ОШ'!C18+'Вязов ОШ'!C18+'Новодмитр НШ'!C18+'Адоевщ.НШ'!C18</f>
        <v>0</v>
      </c>
      <c r="D18" s="23">
        <f>'РСШ №1'!D18+'РСШ №2'!D18+'Октябр.'!D18+Вмаза!D18+'Калин СШ'!D18+'Орех СШ'!D18+'Дмитр.ОШ'!D18+'Вязов ОШ'!D18+'Новодмитр НШ'!D18+'Адоевщ.НШ'!D18</f>
        <v>5</v>
      </c>
      <c r="E18" s="23">
        <f>'РСШ №1'!E18+'РСШ №2'!E18+'Октябр.'!E18+Вмаза!E18+'Калин СШ'!E18+'Орех СШ'!E18+'Дмитр.ОШ'!E18+'Вязов ОШ'!E18+'Новодмитр НШ'!E18+'Адоевщ.НШ'!E18</f>
        <v>0</v>
      </c>
      <c r="F18" s="51">
        <v>0</v>
      </c>
      <c r="G18" s="51">
        <v>0</v>
      </c>
      <c r="H18" s="51">
        <v>0</v>
      </c>
      <c r="I18" s="51">
        <v>0</v>
      </c>
      <c r="J18" s="25">
        <f aca="true" t="shared" si="9" ref="J18:K21">B18+D18+F18+H18</f>
        <v>113</v>
      </c>
      <c r="K18" s="26">
        <f t="shared" si="9"/>
        <v>0</v>
      </c>
      <c r="L18" s="27">
        <f>'РСШ №1'!L18+'РСШ №2'!L18+'Октябр.'!L18+Вмаза!L18+'Калин СШ'!L18+'Орех СШ'!L18+'Дмитр.ОШ'!L18+'Вязов ОШ'!L18</f>
        <v>0</v>
      </c>
      <c r="M18" s="27">
        <f>'РСШ №1'!M18+'РСШ №2'!M18+'Октябр.'!M18+Вмаза!M18+'Калин СШ'!M18+'Орех СШ'!M18+'Дмитр.ОШ'!M18+'Вязов ОШ'!M18</f>
        <v>0</v>
      </c>
      <c r="N18" s="51"/>
      <c r="O18" s="51"/>
      <c r="P18" s="51"/>
      <c r="Q18" s="51"/>
      <c r="R18" s="51"/>
      <c r="S18" s="51"/>
      <c r="T18" s="51"/>
      <c r="U18" s="51"/>
      <c r="V18" s="65">
        <v>0</v>
      </c>
      <c r="W18" s="66">
        <v>0</v>
      </c>
      <c r="X18" s="67">
        <f>'Калин СШ'!X18+'Орех СШ'!X18+'РСШ №2'!X18+'Октябр.'!X18+Вмаза!X18</f>
        <v>0</v>
      </c>
      <c r="Y18" s="67">
        <f>'Калин СШ'!Y18+'Орех СШ'!Y18+'РСШ №2'!Y18+'Октябр.'!Y18+Вмаза!Y18</f>
        <v>0</v>
      </c>
      <c r="Z18" s="67">
        <f>'Калин СШ'!Z18+'Орех СШ'!Z18+'РСШ №2'!Z18+'Октябр.'!Z18+Вмаза!Z18</f>
        <v>0</v>
      </c>
      <c r="AA18" s="68">
        <f>Z18+J18</f>
        <v>113</v>
      </c>
      <c r="AB18" s="69"/>
      <c r="AC18" s="70">
        <f>J18+V18+Z18</f>
        <v>113</v>
      </c>
      <c r="AD18" s="52"/>
      <c r="AE18" s="52"/>
    </row>
    <row r="19" spans="1:31" ht="18" customHeight="1">
      <c r="A19" s="71" t="s">
        <v>35</v>
      </c>
      <c r="B19" s="50"/>
      <c r="C19" s="51"/>
      <c r="D19" s="23">
        <f>'РСШ №1'!D19+'РСШ №2'!D19+'Октябр.'!D19+Вмаза!D19+'Калин СШ'!D19+'Орех СШ'!D19+'Дмитр.ОШ'!D19+'Вязов ОШ'!D19+'Новодмитр НШ'!D19+'Адоевщ.НШ'!D19</f>
        <v>0</v>
      </c>
      <c r="E19" s="23">
        <f>'РСШ №1'!E19+'РСШ №2'!E19+'Октябр.'!E19+Вмаза!E19+'Калин СШ'!E19+'Орех СШ'!E19+'Дмитр.ОШ'!E19+'Вязов ОШ'!E19+'Новодмитр НШ'!E19+'Адоевщ.НШ'!E19</f>
        <v>0</v>
      </c>
      <c r="F19" s="23">
        <f>'РСШ №1'!F19+'РСШ №2'!F19+'Октябр.'!F19+Вмаза!F19+'Калин СШ'!F19+'Орех СШ'!F19+'Дмитр.ОШ'!F19+'Вязов ОШ'!F19+'Новодмитр НШ'!F19+'Адоевщ.НШ'!F19</f>
        <v>0</v>
      </c>
      <c r="G19" s="23">
        <f>'РСШ №1'!G19+'РСШ №2'!G19+'Октябр.'!G19+Вмаза!G19+'Калин СШ'!G19+'Орех СШ'!G19+'Дмитр.ОШ'!G19+'Вязов ОШ'!G19+'Новодмитр НШ'!G19+'Адоевщ.НШ'!G19</f>
        <v>0</v>
      </c>
      <c r="H19" s="23">
        <f>'РСШ №1'!H19+'РСШ №2'!H19+'Октябр.'!H19+Вмаза!H19+'Калин СШ'!H19+'Орех СШ'!H19+'Дмитр.ОШ'!H19+'Вязов ОШ'!H19+'Новодмитр НШ'!H19+'Адоевщ.НШ'!H19</f>
        <v>0</v>
      </c>
      <c r="I19" s="23">
        <f>'РСШ №1'!I19+'РСШ №2'!I19+'Октябр.'!I19+Вмаза!I19+'Калин СШ'!I19+'Орех СШ'!I19+'Дмитр.ОШ'!I19+'Вязов ОШ'!I19+'Новодмитр НШ'!I19+'Адоевщ.НШ'!I19</f>
        <v>0</v>
      </c>
      <c r="J19" s="25">
        <f t="shared" si="9"/>
        <v>0</v>
      </c>
      <c r="K19" s="26">
        <f t="shared" si="9"/>
        <v>0</v>
      </c>
      <c r="L19" s="27">
        <f>'РСШ №1'!L19+'РСШ №2'!L19+'Октябр.'!L19+Вмаза!L19+'Калин СШ'!L19+'Орех СШ'!L19+'Дмитр.ОШ'!L19+'Вязов ОШ'!L19</f>
        <v>0</v>
      </c>
      <c r="M19" s="27">
        <f>'РСШ №1'!M19+'РСШ №2'!M19+'Октябр.'!M19+Вмаза!M19+'Калин СШ'!M19+'Орех СШ'!M19+'Дмитр.ОШ'!M19+'Вязов ОШ'!M19</f>
        <v>0</v>
      </c>
      <c r="N19" s="27">
        <f>'РСШ №1'!N19+'РСШ №2'!N19+'Октябр.'!N19+Вмаза!N19+'Калин СШ'!N19+'Орех СШ'!N19+'Дмитр.ОШ'!N19+'Вязов ОШ'!N19</f>
        <v>0</v>
      </c>
      <c r="O19" s="27">
        <f>'РСШ №1'!O19+'РСШ №2'!O19+'Октябр.'!O19+Вмаза!O19+'Калин СШ'!O19+'Орех СШ'!O19+'Дмитр.ОШ'!O19+'Вязов ОШ'!O19</f>
        <v>0</v>
      </c>
      <c r="P19" s="27">
        <f>'РСШ №1'!P19+'РСШ №2'!P19+'Октябр.'!P19+Вмаза!P19+'Калин СШ'!P19+'Орех СШ'!P19+'Дмитр.ОШ'!P19+'Вязов ОШ'!P19</f>
        <v>0</v>
      </c>
      <c r="Q19" s="27">
        <f>'РСШ №1'!Q19+'РСШ №2'!Q19+'Октябр.'!Q19+Вмаза!Q19+'Калин СШ'!Q19+'Орех СШ'!Q19+'Дмитр.ОШ'!Q19+'Вязов ОШ'!Q19</f>
        <v>0</v>
      </c>
      <c r="R19" s="27">
        <f>'РСШ №1'!R19+'РСШ №2'!R19+'Октябр.'!R19+Вмаза!R19+'Калин СШ'!R19+'Орех СШ'!R19+'Дмитр.ОШ'!R19+'Вязов ОШ'!R19</f>
        <v>0</v>
      </c>
      <c r="S19" s="27">
        <f>'РСШ №1'!S19+'РСШ №2'!S19+'Октябр.'!S19+Вмаза!S19+'Калин СШ'!S19+'Орех СШ'!S19+'Дмитр.ОШ'!S19+'Вязов ОШ'!S19</f>
        <v>0</v>
      </c>
      <c r="T19" s="27">
        <f>'РСШ №1'!T19+'РСШ №2'!T19+'Октябр.'!T19+Вмаза!T19+'Калин СШ'!T19+'Орех СШ'!T19+'Дмитр.ОШ'!T19+'Вязов ОШ'!T19</f>
        <v>0</v>
      </c>
      <c r="U19" s="27">
        <f>'РСШ №1'!U19+'РСШ №2'!U19+'Октябр.'!U19+Вмаза!U19+'Калин СШ'!U19+'Орех СШ'!U19+'Дмитр.ОШ'!U19+'Вязов ОШ'!U19</f>
        <v>0</v>
      </c>
      <c r="V19" s="29">
        <f aca="true" t="shared" si="10" ref="V19:W21">L19+N19+P19+R19+T19</f>
        <v>0</v>
      </c>
      <c r="W19" s="26">
        <f t="shared" si="10"/>
        <v>0</v>
      </c>
      <c r="X19" s="30">
        <f>'РСШ №1'!X19+'РСШ №2'!X19+'Октябр.'!X19+Вмаза!X19+'Калин СШ'!X19+'Орех СШ'!X19</f>
        <v>0</v>
      </c>
      <c r="Y19" s="30">
        <f>'РСШ №1'!Y19+'РСШ №2'!Y19+'Октябр.'!Y19+Вмаза!Y19+'Калин СШ'!Y19+'Орех СШ'!Y19</f>
        <v>0</v>
      </c>
      <c r="Z19" s="26">
        <f>SUM(X19:Y19)</f>
        <v>0</v>
      </c>
      <c r="AA19" s="35">
        <f>J19+V19+Z19</f>
        <v>0</v>
      </c>
      <c r="AB19" s="36">
        <f>K19+W19</f>
        <v>0</v>
      </c>
      <c r="AC19" s="37"/>
      <c r="AD19" s="52"/>
      <c r="AE19" s="52"/>
    </row>
    <row r="20" spans="1:31" ht="21" customHeight="1">
      <c r="A20" s="71" t="s">
        <v>54</v>
      </c>
      <c r="B20" s="50"/>
      <c r="C20" s="51"/>
      <c r="D20" s="23">
        <f>'РСШ №1'!D20+'РСШ №2'!D20+'Октябр.'!D20+Вмаза!D20+'Калин СШ'!D20+'Орех СШ'!D20+'Дмитр.ОШ'!D20+'Вязов ОШ'!D20+'Новодмитр НШ'!D20+'Адоевщ.НШ'!D20</f>
        <v>0</v>
      </c>
      <c r="E20" s="23">
        <f>'РСШ №1'!E20+'РСШ №2'!E20+'Октябр.'!E20+Вмаза!E20+'Калин СШ'!E20+'Орех СШ'!E20+'Дмитр.ОШ'!E20+'Вязов ОШ'!E20+'Новодмитр НШ'!E20+'Адоевщ.НШ'!E20</f>
        <v>0</v>
      </c>
      <c r="F20" s="23">
        <f>'РСШ №1'!F20+'РСШ №2'!F20+'Октябр.'!F20+Вмаза!F20+'Калин СШ'!F20+'Орех СШ'!F20+'Дмитр.ОШ'!F20+'Вязов ОШ'!F20+'Новодмитр НШ'!F20+'Адоевщ.НШ'!F20</f>
        <v>0</v>
      </c>
      <c r="G20" s="23">
        <f>'РСШ №1'!G20+'РСШ №2'!G20+'Октябр.'!G20+Вмаза!G20+'Калин СШ'!G20+'Орех СШ'!G20+'Дмитр.ОШ'!G20+'Вязов ОШ'!G20+'Новодмитр НШ'!G20+'Адоевщ.НШ'!G20</f>
        <v>0</v>
      </c>
      <c r="H20" s="23">
        <f>'РСШ №1'!H20+'РСШ №2'!H20+'Октябр.'!H20+Вмаза!H20+'Калин СШ'!H20+'Орех СШ'!H20+'Дмитр.ОШ'!H20+'Вязов ОШ'!H20+'Новодмитр НШ'!H20+'Адоевщ.НШ'!H20</f>
        <v>0</v>
      </c>
      <c r="I20" s="23">
        <f>'РСШ №1'!I20+'РСШ №2'!I20+'Октябр.'!I20+Вмаза!I20+'Калин СШ'!I20+'Орех СШ'!I20+'Дмитр.ОШ'!I20+'Вязов ОШ'!I20+'Новодмитр НШ'!I20+'Адоевщ.НШ'!I20</f>
        <v>0</v>
      </c>
      <c r="J20" s="25">
        <f t="shared" si="9"/>
        <v>0</v>
      </c>
      <c r="K20" s="26">
        <f t="shared" si="9"/>
        <v>0</v>
      </c>
      <c r="L20" s="27">
        <f>'РСШ №1'!L20+'РСШ №2'!L20+'Октябр.'!L20+Вмаза!L20+'Калин СШ'!L20+'Орех СШ'!L20+'Дмитр.ОШ'!L20+'Вязов ОШ'!L20</f>
        <v>1</v>
      </c>
      <c r="M20" s="27">
        <f>'РСШ №1'!M20+'РСШ №2'!M20+'Октябр.'!M20+Вмаза!M20+'Калин СШ'!M20+'Орех СШ'!M20+'Дмитр.ОШ'!M20+'Вязов ОШ'!M20</f>
        <v>0</v>
      </c>
      <c r="N20" s="27">
        <f>'РСШ №1'!N20+'РСШ №2'!N20+'Октябр.'!N20+Вмаза!N20+'Калин СШ'!N20+'Орех СШ'!N20+'Дмитр.ОШ'!N20+'Вязов ОШ'!N20</f>
        <v>0</v>
      </c>
      <c r="O20" s="27">
        <f>'РСШ №1'!O20+'РСШ №2'!O20+'Октябр.'!O20+Вмаза!O20+'Калин СШ'!O20+'Орех СШ'!O20+'Дмитр.ОШ'!O20+'Вязов ОШ'!O20</f>
        <v>0</v>
      </c>
      <c r="P20" s="27">
        <f>'РСШ №1'!P20+'РСШ №2'!P20+'Октябр.'!P20+Вмаза!P20+'Калин СШ'!P20+'Орех СШ'!P20+'Дмитр.ОШ'!P20+'Вязов ОШ'!P20</f>
        <v>1</v>
      </c>
      <c r="Q20" s="27">
        <f>'РСШ №1'!Q20+'РСШ №2'!Q20+'Октябр.'!Q20+Вмаза!Q20+'Калин СШ'!Q20+'Орех СШ'!Q20+'Дмитр.ОШ'!Q20+'Вязов ОШ'!Q20</f>
        <v>0</v>
      </c>
      <c r="R20" s="27">
        <f>'РСШ №1'!R20+'РСШ №2'!R20+'Октябр.'!R20+Вмаза!R20+'Калин СШ'!R20+'Орех СШ'!R20+'Дмитр.ОШ'!R20+'Вязов ОШ'!R20</f>
        <v>0</v>
      </c>
      <c r="S20" s="27">
        <f>'РСШ №1'!S20+'РСШ №2'!S20+'Октябр.'!S20+Вмаза!S20+'Калин СШ'!S20+'Орех СШ'!S20+'Дмитр.ОШ'!S20+'Вязов ОШ'!S20</f>
        <v>0</v>
      </c>
      <c r="T20" s="27">
        <f>'РСШ №1'!T20+'РСШ №2'!T20+'Октябр.'!T20+Вмаза!T20+'Калин СШ'!T20+'Орех СШ'!T20+'Дмитр.ОШ'!T20+'Вязов ОШ'!T20</f>
        <v>0</v>
      </c>
      <c r="U20" s="27">
        <f>'РСШ №1'!U20+'РСШ №2'!U20+'Октябр.'!U20+Вмаза!U20+'Калин СШ'!U20+'Орех СШ'!U20+'Дмитр.ОШ'!U20+'Вязов ОШ'!U20</f>
        <v>0</v>
      </c>
      <c r="V20" s="29">
        <f t="shared" si="10"/>
        <v>2</v>
      </c>
      <c r="W20" s="26">
        <f t="shared" si="10"/>
        <v>0</v>
      </c>
      <c r="X20" s="30">
        <f>'РСШ №1'!X20+'РСШ №2'!X20+'Октябр.'!X20+Вмаза!X20+'Калин СШ'!X20+'Орех СШ'!X20</f>
        <v>0</v>
      </c>
      <c r="Y20" s="30">
        <f>'РСШ №1'!Y20+'РСШ №2'!Y20+'Октябр.'!Y20+Вмаза!Y20+'Калин СШ'!Y20+'Орех СШ'!Y20</f>
        <v>0</v>
      </c>
      <c r="Z20" s="26">
        <f>SUM(X20:Y20)</f>
        <v>0</v>
      </c>
      <c r="AA20" s="35">
        <f>J20+V20+Z20</f>
        <v>2</v>
      </c>
      <c r="AB20" s="36">
        <f>K20+W20</f>
        <v>0</v>
      </c>
      <c r="AC20" s="37">
        <f>SUM(AA20:AB20)</f>
        <v>2</v>
      </c>
      <c r="AD20" s="52"/>
      <c r="AE20" s="52"/>
    </row>
    <row r="21" spans="1:31" ht="28.5" customHeight="1">
      <c r="A21" s="71" t="s">
        <v>36</v>
      </c>
      <c r="B21" s="50"/>
      <c r="C21" s="51"/>
      <c r="D21" s="23">
        <f>'РСШ №1'!D21+'РСШ №2'!D21+'Октябр.'!D21+Вмаза!D21+'Калин СШ'!D21+'Орех СШ'!D21+'Дмитр.ОШ'!D21+'Вязов ОШ'!D21+'Новодмитр НШ'!D21+'Адоевщ.НШ'!D21</f>
        <v>0</v>
      </c>
      <c r="E21" s="23">
        <f>'РСШ №1'!E21+'РСШ №2'!E21+'Октябр.'!E21+Вмаза!E21+'Калин СШ'!E21+'Орех СШ'!E21+'Дмитр.ОШ'!E21+'Вязов ОШ'!E21+'Новодмитр НШ'!E21+'Адоевщ.НШ'!E21</f>
        <v>0</v>
      </c>
      <c r="F21" s="23">
        <f>'РСШ №1'!F21+'РСШ №2'!F21+'Октябр.'!F21+Вмаза!F21+'Калин СШ'!F21+'Орех СШ'!F21+'Дмитр.ОШ'!F21+'Вязов ОШ'!F21+'Новодмитр НШ'!F21+'Адоевщ.НШ'!F21</f>
        <v>0</v>
      </c>
      <c r="G21" s="23">
        <f>'РСШ №1'!G21+'РСШ №2'!G21+'Октябр.'!G21+Вмаза!G21+'Калин СШ'!G21+'Орех СШ'!G21+'Дмитр.ОШ'!G21+'Вязов ОШ'!G21+'Новодмитр НШ'!G21+'Адоевщ.НШ'!G21</f>
        <v>0</v>
      </c>
      <c r="H21" s="23">
        <f>'РСШ №1'!H21+'РСШ №2'!H21+'Октябр.'!H21+Вмаза!H21+'Калин СШ'!H21+'Орех СШ'!H21+'Дмитр.ОШ'!H21+'Вязов ОШ'!H21+'Новодмитр НШ'!H21+'Адоевщ.НШ'!H21</f>
        <v>0</v>
      </c>
      <c r="I21" s="23">
        <f>'РСШ №1'!I21+'РСШ №2'!I21+'Октябр.'!I21+Вмаза!I21+'Калин СШ'!I21+'Орех СШ'!I21+'Дмитр.ОШ'!I21+'Вязов ОШ'!I21+'Новодмитр НШ'!I21+'Адоевщ.НШ'!I21</f>
        <v>0</v>
      </c>
      <c r="J21" s="25">
        <f t="shared" si="9"/>
        <v>0</v>
      </c>
      <c r="K21" s="26">
        <f t="shared" si="9"/>
        <v>0</v>
      </c>
      <c r="L21" s="27">
        <f>'РСШ №1'!L21+'РСШ №2'!L21+'Октябр.'!L21+Вмаза!L21+'Калин СШ'!L21+'Орех СШ'!L21+'Дмитр.ОШ'!L21+'Вязов ОШ'!L21</f>
        <v>0</v>
      </c>
      <c r="M21" s="27">
        <f>'РСШ №1'!M21+'РСШ №2'!M21+'Октябр.'!M21+Вмаза!M21+'Калин СШ'!M21+'Орех СШ'!M21+'Дмитр.ОШ'!M21+'Вязов ОШ'!M21</f>
        <v>0</v>
      </c>
      <c r="N21" s="27">
        <f>'РСШ №1'!N21+'РСШ №2'!N21+'Октябр.'!N21+Вмаза!N21+'Калин СШ'!N21+'Орех СШ'!N21+'Дмитр.ОШ'!N21+'Вязов ОШ'!N21</f>
        <v>0</v>
      </c>
      <c r="O21" s="27">
        <f>'РСШ №1'!O21+'РСШ №2'!O21+'Октябр.'!O21+Вмаза!O21+'Калин СШ'!O21+'Орех СШ'!O21+'Дмитр.ОШ'!O21+'Вязов ОШ'!O21</f>
        <v>0</v>
      </c>
      <c r="P21" s="27">
        <f>'РСШ №1'!P21+'РСШ №2'!P21+'Октябр.'!P21+Вмаза!P21+'Калин СШ'!P21+'Орех СШ'!P21+'Дмитр.ОШ'!P21+'Вязов ОШ'!P21</f>
        <v>0</v>
      </c>
      <c r="Q21" s="27">
        <f>'РСШ №1'!Q21+'РСШ №2'!Q21+'Октябр.'!Q21+Вмаза!Q21+'Калин СШ'!Q21+'Орех СШ'!Q21+'Дмитр.ОШ'!Q21+'Вязов ОШ'!Q21</f>
        <v>0</v>
      </c>
      <c r="R21" s="27">
        <f>'РСШ №1'!R21+'РСШ №2'!R21+'Октябр.'!R21+Вмаза!R21+'Калин СШ'!R21+'Орех СШ'!R21+'Дмитр.ОШ'!R21+'Вязов ОШ'!R21</f>
        <v>0</v>
      </c>
      <c r="S21" s="27">
        <f>'РСШ №1'!S21+'РСШ №2'!S21+'Октябр.'!S21+Вмаза!S21+'Калин СШ'!S21+'Орех СШ'!S21+'Дмитр.ОШ'!S21+'Вязов ОШ'!S21</f>
        <v>0</v>
      </c>
      <c r="T21" s="27">
        <f>'РСШ №1'!T21+'РСШ №2'!T21+'Октябр.'!T21+Вмаза!T21+'Калин СШ'!T21+'Орех СШ'!T21+'Дмитр.ОШ'!T21+'Вязов ОШ'!T21</f>
        <v>0</v>
      </c>
      <c r="U21" s="27">
        <f>'РСШ №1'!U21+'РСШ №2'!U21+'Октябр.'!U21+Вмаза!U21+'Калин СШ'!U21+'Орех СШ'!U21+'Дмитр.ОШ'!U21+'Вязов ОШ'!U21</f>
        <v>0</v>
      </c>
      <c r="V21" s="29">
        <f t="shared" si="10"/>
        <v>0</v>
      </c>
      <c r="W21" s="26">
        <f t="shared" si="10"/>
        <v>0</v>
      </c>
      <c r="X21" s="30">
        <f>'РСШ №1'!X21+'РСШ №2'!X21+'Октябр.'!X21+Вмаза!X21+'Калин СШ'!X21+'Орех СШ'!X21</f>
        <v>0</v>
      </c>
      <c r="Y21" s="30">
        <f>'РСШ №1'!Y21+'РСШ №2'!Y21+'Октябр.'!Y21+Вмаза!Y21+'Калин СШ'!Y21+'Орех СШ'!Y21</f>
        <v>0</v>
      </c>
      <c r="Z21" s="26">
        <f>SUM(X21:Y21)</f>
        <v>0</v>
      </c>
      <c r="AA21" s="35">
        <f>J21+V21+Z21</f>
        <v>0</v>
      </c>
      <c r="AB21" s="36">
        <f>K21+W21</f>
        <v>0</v>
      </c>
      <c r="AC21" s="37">
        <f>SUM(AA21:AB21)</f>
        <v>0</v>
      </c>
      <c r="AD21" s="52"/>
      <c r="AE21" s="52"/>
    </row>
    <row r="22" spans="1:31" ht="24" customHeight="1">
      <c r="A22" s="110" t="s">
        <v>37</v>
      </c>
      <c r="B22" s="72"/>
      <c r="C22" s="73"/>
      <c r="D22" s="74">
        <f aca="true" t="shared" si="11" ref="D22:AC22">(1*D13+0.64*D14+0.36*D15+0.16*D16)/D17*100</f>
        <v>68.94845360824742</v>
      </c>
      <c r="E22" s="74" t="e">
        <f t="shared" si="11"/>
        <v>#DIV/0!</v>
      </c>
      <c r="F22" s="74">
        <f>(1*F13+0.64*F14+0.36*F15+0.16*F16)/F17*100</f>
        <v>64.66666666666667</v>
      </c>
      <c r="G22" s="74" t="e">
        <f t="shared" si="11"/>
        <v>#DIV/0!</v>
      </c>
      <c r="H22" s="74">
        <f t="shared" si="11"/>
        <v>62.17857142857143</v>
      </c>
      <c r="I22" s="74" t="e">
        <f t="shared" si="11"/>
        <v>#DIV/0!</v>
      </c>
      <c r="J22" s="75">
        <f t="shared" si="11"/>
        <v>65.07462686567163</v>
      </c>
      <c r="K22" s="76" t="e">
        <f t="shared" si="11"/>
        <v>#DIV/0!</v>
      </c>
      <c r="L22" s="77">
        <f t="shared" si="11"/>
        <v>55.25233644859813</v>
      </c>
      <c r="M22" s="74" t="e">
        <f t="shared" si="11"/>
        <v>#DIV/0!</v>
      </c>
      <c r="N22" s="74">
        <f t="shared" si="11"/>
        <v>57.45762711864406</v>
      </c>
      <c r="O22" s="74" t="e">
        <f t="shared" si="11"/>
        <v>#DIV/0!</v>
      </c>
      <c r="P22" s="74">
        <f t="shared" si="11"/>
        <v>55.54022988505747</v>
      </c>
      <c r="Q22" s="74" t="e">
        <f t="shared" si="11"/>
        <v>#DIV/0!</v>
      </c>
      <c r="R22" s="74">
        <f t="shared" si="11"/>
        <v>49.97752808988765</v>
      </c>
      <c r="S22" s="74" t="e">
        <f t="shared" si="11"/>
        <v>#DIV/0!</v>
      </c>
      <c r="T22" s="74">
        <f t="shared" si="11"/>
        <v>55.56626506024096</v>
      </c>
      <c r="U22" s="74" t="e">
        <f t="shared" si="11"/>
        <v>#DIV/0!</v>
      </c>
      <c r="V22" s="75">
        <f t="shared" si="11"/>
        <v>54.92561983471075</v>
      </c>
      <c r="W22" s="76" t="e">
        <f t="shared" si="11"/>
        <v>#DIV/0!</v>
      </c>
      <c r="X22" s="78">
        <f t="shared" si="11"/>
        <v>69.25490196078431</v>
      </c>
      <c r="Y22" s="74">
        <f t="shared" si="11"/>
        <v>67.5</v>
      </c>
      <c r="Z22" s="76">
        <f t="shared" si="11"/>
        <v>68.33644859813084</v>
      </c>
      <c r="AA22" s="78">
        <f t="shared" si="11"/>
        <v>60.14686825053997</v>
      </c>
      <c r="AB22" s="74" t="e">
        <f t="shared" si="11"/>
        <v>#DIV/0!</v>
      </c>
      <c r="AC22" s="79">
        <f t="shared" si="11"/>
        <v>60.14686825053997</v>
      </c>
      <c r="AD22" s="52"/>
      <c r="AE22" s="52"/>
    </row>
    <row r="23" spans="1:31" ht="30" customHeight="1">
      <c r="A23" s="111" t="s">
        <v>38</v>
      </c>
      <c r="B23" s="80"/>
      <c r="C23" s="81"/>
      <c r="D23" s="82">
        <f aca="true" t="shared" si="12" ref="D23:AC23">100-D16/D17*100</f>
        <v>100</v>
      </c>
      <c r="E23" s="82" t="e">
        <f t="shared" si="12"/>
        <v>#DIV/0!</v>
      </c>
      <c r="F23" s="82">
        <f t="shared" si="12"/>
        <v>100</v>
      </c>
      <c r="G23" s="82" t="e">
        <f t="shared" si="12"/>
        <v>#DIV/0!</v>
      </c>
      <c r="H23" s="82">
        <f t="shared" si="12"/>
        <v>100</v>
      </c>
      <c r="I23" s="82" t="e">
        <f t="shared" si="12"/>
        <v>#DIV/0!</v>
      </c>
      <c r="J23" s="83">
        <f t="shared" si="12"/>
        <v>100</v>
      </c>
      <c r="K23" s="84" t="e">
        <f t="shared" si="12"/>
        <v>#DIV/0!</v>
      </c>
      <c r="L23" s="85">
        <f t="shared" si="12"/>
        <v>100</v>
      </c>
      <c r="M23" s="82" t="e">
        <f t="shared" si="12"/>
        <v>#DIV/0!</v>
      </c>
      <c r="N23" s="82">
        <f t="shared" si="12"/>
        <v>100</v>
      </c>
      <c r="O23" s="82" t="e">
        <f t="shared" si="12"/>
        <v>#DIV/0!</v>
      </c>
      <c r="P23" s="82">
        <f t="shared" si="12"/>
        <v>100</v>
      </c>
      <c r="Q23" s="82" t="e">
        <f t="shared" si="12"/>
        <v>#DIV/0!</v>
      </c>
      <c r="R23" s="82">
        <f t="shared" si="12"/>
        <v>100</v>
      </c>
      <c r="S23" s="82" t="e">
        <f t="shared" si="12"/>
        <v>#DIV/0!</v>
      </c>
      <c r="T23" s="82">
        <f t="shared" si="12"/>
        <v>100</v>
      </c>
      <c r="U23" s="82" t="e">
        <f t="shared" si="12"/>
        <v>#DIV/0!</v>
      </c>
      <c r="V23" s="83">
        <f t="shared" si="12"/>
        <v>100</v>
      </c>
      <c r="W23" s="84" t="e">
        <f t="shared" si="12"/>
        <v>#DIV/0!</v>
      </c>
      <c r="X23" s="86">
        <f t="shared" si="12"/>
        <v>100</v>
      </c>
      <c r="Y23" s="82">
        <f t="shared" si="12"/>
        <v>100</v>
      </c>
      <c r="Z23" s="84">
        <f t="shared" si="12"/>
        <v>100</v>
      </c>
      <c r="AA23" s="86">
        <f t="shared" si="12"/>
        <v>100</v>
      </c>
      <c r="AB23" s="82" t="e">
        <f t="shared" si="12"/>
        <v>#DIV/0!</v>
      </c>
      <c r="AC23" s="87">
        <f t="shared" si="12"/>
        <v>100</v>
      </c>
      <c r="AD23" s="52"/>
      <c r="AE23" s="52"/>
    </row>
    <row r="24" spans="1:31" ht="24" customHeight="1">
      <c r="A24" s="112" t="s">
        <v>39</v>
      </c>
      <c r="B24" s="80"/>
      <c r="C24" s="81"/>
      <c r="D24" s="88">
        <f aca="true" t="shared" si="13" ref="D24:AC24">(D13+D14)/D17*100</f>
        <v>75.25773195876289</v>
      </c>
      <c r="E24" s="88" t="e">
        <f t="shared" si="13"/>
        <v>#DIV/0!</v>
      </c>
      <c r="F24" s="88">
        <f t="shared" si="13"/>
        <v>66.66666666666666</v>
      </c>
      <c r="G24" s="88" t="e">
        <f t="shared" si="13"/>
        <v>#DIV/0!</v>
      </c>
      <c r="H24" s="88">
        <f t="shared" si="13"/>
        <v>62.5</v>
      </c>
      <c r="I24" s="88" t="e">
        <f t="shared" si="13"/>
        <v>#DIV/0!</v>
      </c>
      <c r="J24" s="89">
        <f t="shared" si="13"/>
        <v>67.76119402985074</v>
      </c>
      <c r="K24" s="90" t="e">
        <f t="shared" si="13"/>
        <v>#DIV/0!</v>
      </c>
      <c r="L24" s="91">
        <f t="shared" si="13"/>
        <v>49.532710280373834</v>
      </c>
      <c r="M24" s="88" t="e">
        <f t="shared" si="13"/>
        <v>#DIV/0!</v>
      </c>
      <c r="N24" s="88">
        <f t="shared" si="13"/>
        <v>55.932203389830505</v>
      </c>
      <c r="O24" s="88" t="e">
        <f t="shared" si="13"/>
        <v>#DIV/0!</v>
      </c>
      <c r="P24" s="88">
        <f t="shared" si="13"/>
        <v>50.57471264367817</v>
      </c>
      <c r="Q24" s="88" t="e">
        <f t="shared" si="13"/>
        <v>#DIV/0!</v>
      </c>
      <c r="R24" s="88">
        <f t="shared" si="13"/>
        <v>42.69662921348314</v>
      </c>
      <c r="S24" s="88" t="e">
        <f t="shared" si="13"/>
        <v>#DIV/0!</v>
      </c>
      <c r="T24" s="88">
        <f t="shared" si="13"/>
        <v>48.19277108433735</v>
      </c>
      <c r="U24" s="88" t="e">
        <f t="shared" si="13"/>
        <v>#DIV/0!</v>
      </c>
      <c r="V24" s="89">
        <f t="shared" si="13"/>
        <v>49.79338842975206</v>
      </c>
      <c r="W24" s="90" t="e">
        <f t="shared" si="13"/>
        <v>#DIV/0!</v>
      </c>
      <c r="X24" s="92">
        <f t="shared" si="13"/>
        <v>78.43137254901961</v>
      </c>
      <c r="Y24" s="88">
        <f t="shared" si="13"/>
        <v>80.35714285714286</v>
      </c>
      <c r="Z24" s="90">
        <f t="shared" si="13"/>
        <v>79.43925233644859</v>
      </c>
      <c r="AA24" s="92">
        <f t="shared" si="13"/>
        <v>59.71922246220303</v>
      </c>
      <c r="AB24" s="88" t="e">
        <f t="shared" si="13"/>
        <v>#DIV/0!</v>
      </c>
      <c r="AC24" s="93">
        <f t="shared" si="13"/>
        <v>59.71922246220303</v>
      </c>
      <c r="AD24" s="52"/>
      <c r="AE24" s="52"/>
    </row>
    <row r="25" spans="1:31" s="100" customFormat="1" ht="80.25" customHeight="1">
      <c r="A25" s="94" t="s">
        <v>70</v>
      </c>
      <c r="B25" s="95" t="str">
        <f aca="true" t="shared" si="14" ref="B25:Z25">IF(B12=B17+B18+B19+B20+B21," ","ПРОВЕРИТЬ")</f>
        <v> </v>
      </c>
      <c r="C25" s="96" t="str">
        <f t="shared" si="14"/>
        <v> </v>
      </c>
      <c r="D25" s="96" t="str">
        <f t="shared" si="14"/>
        <v> </v>
      </c>
      <c r="E25" s="96" t="str">
        <f t="shared" si="14"/>
        <v> </v>
      </c>
      <c r="F25" s="96" t="str">
        <f t="shared" si="14"/>
        <v> </v>
      </c>
      <c r="G25" s="96" t="str">
        <f t="shared" si="14"/>
        <v> </v>
      </c>
      <c r="H25" s="96" t="str">
        <f t="shared" si="14"/>
        <v> </v>
      </c>
      <c r="I25" s="96" t="str">
        <f t="shared" si="14"/>
        <v> </v>
      </c>
      <c r="J25" s="96" t="str">
        <f t="shared" si="14"/>
        <v> </v>
      </c>
      <c r="K25" s="97" t="str">
        <f t="shared" si="14"/>
        <v> </v>
      </c>
      <c r="L25" s="95" t="str">
        <f t="shared" si="14"/>
        <v> </v>
      </c>
      <c r="M25" s="96" t="str">
        <f t="shared" si="14"/>
        <v> </v>
      </c>
      <c r="N25" s="96" t="str">
        <f t="shared" si="14"/>
        <v> </v>
      </c>
      <c r="O25" s="96" t="str">
        <f t="shared" si="14"/>
        <v> </v>
      </c>
      <c r="P25" s="96" t="str">
        <f t="shared" si="14"/>
        <v> </v>
      </c>
      <c r="Q25" s="96" t="str">
        <f t="shared" si="14"/>
        <v> </v>
      </c>
      <c r="R25" s="96" t="str">
        <f t="shared" si="14"/>
        <v> </v>
      </c>
      <c r="S25" s="96" t="str">
        <f t="shared" si="14"/>
        <v> </v>
      </c>
      <c r="T25" s="96" t="str">
        <f t="shared" si="14"/>
        <v> </v>
      </c>
      <c r="U25" s="96" t="str">
        <f t="shared" si="14"/>
        <v> </v>
      </c>
      <c r="V25" s="96" t="str">
        <f t="shared" si="14"/>
        <v> </v>
      </c>
      <c r="W25" s="97" t="str">
        <f t="shared" si="14"/>
        <v> </v>
      </c>
      <c r="X25" s="98" t="str">
        <f t="shared" si="14"/>
        <v> </v>
      </c>
      <c r="Y25" s="96" t="str">
        <f t="shared" si="14"/>
        <v> </v>
      </c>
      <c r="Z25" s="97" t="str">
        <f t="shared" si="14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5" ref="B26:Z26">IF(B12-B17-B18-B19-B20-B21=0," ",B12-B17-B18-B19-B20-B21)</f>
        <v> </v>
      </c>
      <c r="C26" s="103" t="str">
        <f t="shared" si="15"/>
        <v> </v>
      </c>
      <c r="D26" s="103" t="str">
        <f t="shared" si="15"/>
        <v> </v>
      </c>
      <c r="E26" s="103" t="str">
        <f t="shared" si="15"/>
        <v> </v>
      </c>
      <c r="F26" s="103" t="str">
        <f t="shared" si="15"/>
        <v> </v>
      </c>
      <c r="G26" s="103" t="str">
        <f t="shared" si="15"/>
        <v> </v>
      </c>
      <c r="H26" s="103" t="str">
        <f t="shared" si="15"/>
        <v> </v>
      </c>
      <c r="I26" s="103" t="str">
        <f t="shared" si="15"/>
        <v> </v>
      </c>
      <c r="J26" s="103" t="str">
        <f t="shared" si="15"/>
        <v> </v>
      </c>
      <c r="K26" s="104" t="str">
        <f t="shared" si="15"/>
        <v> </v>
      </c>
      <c r="L26" s="102" t="str">
        <f t="shared" si="15"/>
        <v> </v>
      </c>
      <c r="M26" s="103" t="str">
        <f t="shared" si="15"/>
        <v> </v>
      </c>
      <c r="N26" s="103" t="str">
        <f t="shared" si="15"/>
        <v> </v>
      </c>
      <c r="O26" s="103" t="str">
        <f t="shared" si="15"/>
        <v> </v>
      </c>
      <c r="P26" s="103" t="str">
        <f t="shared" si="15"/>
        <v> </v>
      </c>
      <c r="Q26" s="103" t="str">
        <f t="shared" si="15"/>
        <v> </v>
      </c>
      <c r="R26" s="103" t="str">
        <f t="shared" si="15"/>
        <v> </v>
      </c>
      <c r="S26" s="103" t="str">
        <f t="shared" si="15"/>
        <v> </v>
      </c>
      <c r="T26" s="103" t="str">
        <f t="shared" si="15"/>
        <v> </v>
      </c>
      <c r="U26" s="103" t="str">
        <f t="shared" si="15"/>
        <v> </v>
      </c>
      <c r="V26" s="103" t="str">
        <f t="shared" si="15"/>
        <v> </v>
      </c>
      <c r="W26" s="104" t="str">
        <f t="shared" si="15"/>
        <v> </v>
      </c>
      <c r="X26" s="105" t="str">
        <f t="shared" si="15"/>
        <v> </v>
      </c>
      <c r="Y26" s="106" t="str">
        <f t="shared" si="15"/>
        <v> </v>
      </c>
      <c r="Z26" s="106" t="str">
        <f t="shared" si="15"/>
        <v> </v>
      </c>
      <c r="AA26" s="99"/>
      <c r="AB26" s="99"/>
      <c r="AC26" s="99"/>
      <c r="AD26" s="99"/>
      <c r="AE26" s="99"/>
    </row>
    <row r="27" spans="2:26" s="107" customFormat="1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8" ht="12.75">
      <c r="A28" s="109" t="s">
        <v>31</v>
      </c>
      <c r="B28" s="148" t="s">
        <v>57</v>
      </c>
      <c r="C28" s="148"/>
      <c r="D28" s="148"/>
      <c r="E28" s="148"/>
      <c r="F28" s="148"/>
      <c r="G28" s="148"/>
      <c r="H28" s="148"/>
    </row>
    <row r="29" spans="1:8" ht="12.75">
      <c r="A29" s="109" t="s">
        <v>32</v>
      </c>
      <c r="B29" s="148">
        <v>88423921689</v>
      </c>
      <c r="C29" s="148"/>
      <c r="D29" s="148"/>
      <c r="E29" s="148"/>
      <c r="F29" s="148"/>
      <c r="G29" s="148"/>
      <c r="H29" s="148"/>
    </row>
    <row r="30" spans="1:8" ht="12.75">
      <c r="A30" s="109" t="s">
        <v>33</v>
      </c>
      <c r="B30" s="148">
        <v>89278113261</v>
      </c>
      <c r="C30" s="148"/>
      <c r="D30" s="148"/>
      <c r="E30" s="148"/>
      <c r="F30" s="148"/>
      <c r="G30" s="148"/>
      <c r="H30" s="148"/>
    </row>
  </sheetData>
  <sheetProtection/>
  <mergeCells count="30">
    <mergeCell ref="R3:W3"/>
    <mergeCell ref="M3:Q3"/>
    <mergeCell ref="M4:Q4"/>
    <mergeCell ref="B30:H30"/>
    <mergeCell ref="B28:H28"/>
    <mergeCell ref="B29:H29"/>
    <mergeCell ref="D7:E7"/>
    <mergeCell ref="F7:G7"/>
    <mergeCell ref="H7:I7"/>
    <mergeCell ref="J7:K7"/>
    <mergeCell ref="B7:C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B6:K6"/>
    <mergeCell ref="A6:A8"/>
    <mergeCell ref="V7:W7"/>
    <mergeCell ref="L6:W6"/>
    <mergeCell ref="L7:M7"/>
    <mergeCell ref="N7:O7"/>
    <mergeCell ref="P7:Q7"/>
    <mergeCell ref="R7:S7"/>
    <mergeCell ref="T7:U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E30"/>
  <sheetViews>
    <sheetView view="pageBreakPreview" zoomScale="75" zoomScaleSheetLayoutView="75" zoomScalePageLayoutView="0" workbookViewId="0" topLeftCell="A1">
      <pane xSplit="1" ySplit="8" topLeftCell="N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" sqref="D13:F15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34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68</v>
      </c>
      <c r="N3" s="146"/>
      <c r="O3" s="146"/>
      <c r="P3" s="146"/>
      <c r="Q3" s="146"/>
      <c r="T3" s="8"/>
      <c r="U3" s="8"/>
      <c r="V3" s="8"/>
      <c r="W3" s="9" t="s">
        <v>77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23">
        <v>4</v>
      </c>
      <c r="C9" s="24"/>
      <c r="D9" s="24">
        <v>5</v>
      </c>
      <c r="E9" s="24"/>
      <c r="F9" s="24">
        <v>4</v>
      </c>
      <c r="G9" s="24"/>
      <c r="H9" s="24"/>
      <c r="I9" s="24"/>
      <c r="J9" s="25">
        <f aca="true" t="shared" si="0" ref="J9:K12">B9+D9+F9+H9</f>
        <v>13</v>
      </c>
      <c r="K9" s="26">
        <f t="shared" si="0"/>
        <v>0</v>
      </c>
      <c r="L9" s="27"/>
      <c r="M9" s="28"/>
      <c r="N9" s="28"/>
      <c r="O9" s="28"/>
      <c r="P9" s="28"/>
      <c r="Q9" s="28"/>
      <c r="R9" s="28"/>
      <c r="S9" s="28"/>
      <c r="T9" s="28"/>
      <c r="U9" s="28"/>
      <c r="V9" s="29">
        <f aca="true" t="shared" si="1" ref="V9:W11">L9+N9+P9+R9+T9</f>
        <v>0</v>
      </c>
      <c r="W9" s="26">
        <f t="shared" si="1"/>
        <v>0</v>
      </c>
      <c r="X9" s="30"/>
      <c r="Y9" s="28"/>
      <c r="Z9" s="26">
        <f>SUM(X9:Y9)</f>
        <v>0</v>
      </c>
      <c r="AA9" s="31">
        <f>J9+V9+Z9</f>
        <v>13</v>
      </c>
      <c r="AB9" s="32">
        <f>K9+W9</f>
        <v>0</v>
      </c>
      <c r="AC9" s="33">
        <f>SUM(AA9:AB9)</f>
        <v>13</v>
      </c>
      <c r="AD9" s="30"/>
      <c r="AE9" s="33">
        <f>AC9+AD9</f>
        <v>13</v>
      </c>
    </row>
    <row r="10" spans="1:31" ht="30.75" customHeight="1">
      <c r="A10" s="34" t="s">
        <v>73</v>
      </c>
      <c r="B10" s="27">
        <v>1</v>
      </c>
      <c r="C10" s="28"/>
      <c r="D10" s="28"/>
      <c r="E10" s="28"/>
      <c r="F10" s="28"/>
      <c r="G10" s="28"/>
      <c r="H10" s="28"/>
      <c r="I10" s="28"/>
      <c r="J10" s="25">
        <f t="shared" si="0"/>
        <v>1</v>
      </c>
      <c r="K10" s="26">
        <f t="shared" si="0"/>
        <v>0</v>
      </c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9">
        <f t="shared" si="1"/>
        <v>0</v>
      </c>
      <c r="W10" s="26">
        <f t="shared" si="1"/>
        <v>0</v>
      </c>
      <c r="X10" s="30"/>
      <c r="Y10" s="28"/>
      <c r="Z10" s="26">
        <f>SUM(X10:Y10)</f>
        <v>0</v>
      </c>
      <c r="AA10" s="35">
        <f>J10+V10+Z10</f>
        <v>1</v>
      </c>
      <c r="AB10" s="36">
        <f>K10+W10</f>
        <v>0</v>
      </c>
      <c r="AC10" s="37">
        <f>SUM(AA10:AB10)</f>
        <v>1</v>
      </c>
      <c r="AD10" s="30"/>
      <c r="AE10" s="33">
        <f>AC10+AD10</f>
        <v>1</v>
      </c>
    </row>
    <row r="11" spans="1:31" ht="28.5" customHeight="1">
      <c r="A11" s="34" t="s">
        <v>74</v>
      </c>
      <c r="B11" s="27"/>
      <c r="C11" s="28"/>
      <c r="D11" s="28"/>
      <c r="E11" s="28"/>
      <c r="F11" s="28"/>
      <c r="G11" s="28"/>
      <c r="H11" s="28"/>
      <c r="I11" s="28"/>
      <c r="J11" s="25">
        <f t="shared" si="0"/>
        <v>0</v>
      </c>
      <c r="K11" s="26">
        <f t="shared" si="0"/>
        <v>0</v>
      </c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9">
        <f t="shared" si="1"/>
        <v>0</v>
      </c>
      <c r="W11" s="26">
        <f t="shared" si="1"/>
        <v>0</v>
      </c>
      <c r="X11" s="30"/>
      <c r="Y11" s="28"/>
      <c r="Z11" s="26">
        <f>SUM(X11:Y11)</f>
        <v>0</v>
      </c>
      <c r="AA11" s="35">
        <f>J11+V11+Z11</f>
        <v>0</v>
      </c>
      <c r="AB11" s="36">
        <f>K11+W11</f>
        <v>0</v>
      </c>
      <c r="AC11" s="37">
        <f>SUM(AA11:AB11)</f>
        <v>0</v>
      </c>
      <c r="AD11" s="30"/>
      <c r="AE11" s="33">
        <f>AC11+AD11</f>
        <v>0</v>
      </c>
    </row>
    <row r="12" spans="1:31" ht="16.5" thickBot="1">
      <c r="A12" s="39" t="s">
        <v>75</v>
      </c>
      <c r="B12" s="40">
        <f>B9-B10+B11</f>
        <v>3</v>
      </c>
      <c r="C12" s="41">
        <f>C9-C10+C11</f>
        <v>0</v>
      </c>
      <c r="D12" s="41">
        <f>D9-D10+D11</f>
        <v>5</v>
      </c>
      <c r="E12" s="41">
        <f>E9-E10+E11</f>
        <v>0</v>
      </c>
      <c r="F12" s="41">
        <f>F9-F10+F11</f>
        <v>4</v>
      </c>
      <c r="G12" s="41">
        <v>0</v>
      </c>
      <c r="H12" s="41">
        <f>H9-H10+H11</f>
        <v>0</v>
      </c>
      <c r="I12" s="41">
        <f>I9-I10+I11</f>
        <v>0</v>
      </c>
      <c r="J12" s="42">
        <f t="shared" si="0"/>
        <v>12</v>
      </c>
      <c r="K12" s="43">
        <f t="shared" si="0"/>
        <v>0</v>
      </c>
      <c r="L12" s="40">
        <f aca="true" t="shared" si="2" ref="L12:AE12">L9-L10+L11</f>
        <v>0</v>
      </c>
      <c r="M12" s="41">
        <f t="shared" si="2"/>
        <v>0</v>
      </c>
      <c r="N12" s="41">
        <f t="shared" si="2"/>
        <v>0</v>
      </c>
      <c r="O12" s="41">
        <f t="shared" si="2"/>
        <v>0</v>
      </c>
      <c r="P12" s="41">
        <f t="shared" si="2"/>
        <v>0</v>
      </c>
      <c r="Q12" s="41">
        <f t="shared" si="2"/>
        <v>0</v>
      </c>
      <c r="R12" s="41">
        <f t="shared" si="2"/>
        <v>0</v>
      </c>
      <c r="S12" s="41">
        <f t="shared" si="2"/>
        <v>0</v>
      </c>
      <c r="T12" s="41">
        <f t="shared" si="2"/>
        <v>0</v>
      </c>
      <c r="U12" s="41">
        <f t="shared" si="2"/>
        <v>0</v>
      </c>
      <c r="V12" s="44">
        <f t="shared" si="2"/>
        <v>0</v>
      </c>
      <c r="W12" s="43">
        <f t="shared" si="2"/>
        <v>0</v>
      </c>
      <c r="X12" s="45">
        <f t="shared" si="2"/>
        <v>0</v>
      </c>
      <c r="Y12" s="41">
        <f t="shared" si="2"/>
        <v>0</v>
      </c>
      <c r="Z12" s="46">
        <f t="shared" si="2"/>
        <v>0</v>
      </c>
      <c r="AA12" s="45">
        <f t="shared" si="2"/>
        <v>12</v>
      </c>
      <c r="AB12" s="41">
        <f t="shared" si="2"/>
        <v>0</v>
      </c>
      <c r="AC12" s="46">
        <f t="shared" si="2"/>
        <v>12</v>
      </c>
      <c r="AD12" s="47">
        <f t="shared" si="2"/>
        <v>0</v>
      </c>
      <c r="AE12" s="48">
        <f t="shared" si="2"/>
        <v>12</v>
      </c>
    </row>
    <row r="13" spans="1:31" ht="25.5" customHeight="1" thickBot="1">
      <c r="A13" s="49" t="s">
        <v>76</v>
      </c>
      <c r="B13" s="50"/>
      <c r="C13" s="51"/>
      <c r="D13" s="116">
        <v>1</v>
      </c>
      <c r="E13" s="116"/>
      <c r="F13" s="116">
        <v>2</v>
      </c>
      <c r="G13" s="28"/>
      <c r="H13" s="28"/>
      <c r="I13" s="28"/>
      <c r="J13" s="25">
        <f aca="true" t="shared" si="3" ref="J13:K16">D13+F13+H13</f>
        <v>3</v>
      </c>
      <c r="K13" s="26">
        <f t="shared" si="3"/>
        <v>0</v>
      </c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9">
        <f aca="true" t="shared" si="4" ref="V13:W16">L13+N13+P13+R13+T13</f>
        <v>0</v>
      </c>
      <c r="W13" s="26">
        <f t="shared" si="4"/>
        <v>0</v>
      </c>
      <c r="X13" s="30"/>
      <c r="Y13" s="28"/>
      <c r="Z13" s="26">
        <f>SUM(X13:Y13)</f>
        <v>0</v>
      </c>
      <c r="AA13" s="35">
        <f>J13+V13+Z13</f>
        <v>3</v>
      </c>
      <c r="AB13" s="36">
        <f>K13+W13</f>
        <v>0</v>
      </c>
      <c r="AC13" s="37">
        <f>SUM(AA13:AB13)</f>
        <v>3</v>
      </c>
      <c r="AD13" s="113">
        <f>AA13/AA17*100</f>
        <v>33.33333333333333</v>
      </c>
      <c r="AE13" s="52"/>
    </row>
    <row r="14" spans="1:31" ht="15.75">
      <c r="A14" s="53" t="s">
        <v>26</v>
      </c>
      <c r="B14" s="50"/>
      <c r="C14" s="51"/>
      <c r="D14" s="116">
        <v>2</v>
      </c>
      <c r="E14" s="116"/>
      <c r="F14" s="116">
        <v>1</v>
      </c>
      <c r="G14" s="28"/>
      <c r="H14" s="28"/>
      <c r="I14" s="28"/>
      <c r="J14" s="25">
        <f t="shared" si="3"/>
        <v>3</v>
      </c>
      <c r="K14" s="26">
        <f t="shared" si="3"/>
        <v>0</v>
      </c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9">
        <f t="shared" si="4"/>
        <v>0</v>
      </c>
      <c r="W14" s="26">
        <f t="shared" si="4"/>
        <v>0</v>
      </c>
      <c r="X14" s="30"/>
      <c r="Y14" s="28"/>
      <c r="Z14" s="26">
        <f>SUM(X14:Y14)</f>
        <v>0</v>
      </c>
      <c r="AA14" s="35">
        <f>J14+V14+Z14</f>
        <v>3</v>
      </c>
      <c r="AB14" s="36">
        <f>K14+W14</f>
        <v>0</v>
      </c>
      <c r="AC14" s="37">
        <f>SUM(AA14:AB14)</f>
        <v>3</v>
      </c>
      <c r="AD14" s="52"/>
      <c r="AE14" s="52"/>
    </row>
    <row r="15" spans="1:31" ht="15.75">
      <c r="A15" s="53" t="s">
        <v>27</v>
      </c>
      <c r="B15" s="50"/>
      <c r="C15" s="51"/>
      <c r="D15" s="116">
        <v>2</v>
      </c>
      <c r="E15" s="116"/>
      <c r="F15" s="116">
        <v>1</v>
      </c>
      <c r="G15" s="28"/>
      <c r="H15" s="28"/>
      <c r="I15" s="28"/>
      <c r="J15" s="25">
        <f t="shared" si="3"/>
        <v>3</v>
      </c>
      <c r="K15" s="26">
        <f t="shared" si="3"/>
        <v>0</v>
      </c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9">
        <f t="shared" si="4"/>
        <v>0</v>
      </c>
      <c r="W15" s="26">
        <f t="shared" si="4"/>
        <v>0</v>
      </c>
      <c r="X15" s="30"/>
      <c r="Y15" s="28"/>
      <c r="Z15" s="26">
        <f>SUM(X15:Y15)</f>
        <v>0</v>
      </c>
      <c r="AA15" s="35">
        <f>J15+V15+Z15</f>
        <v>3</v>
      </c>
      <c r="AB15" s="36">
        <f>K15+W15</f>
        <v>0</v>
      </c>
      <c r="AC15" s="37">
        <f>SUM(AA15:AB15)</f>
        <v>3</v>
      </c>
      <c r="AD15" s="52"/>
      <c r="AE15" s="52"/>
    </row>
    <row r="16" spans="1:31" ht="15.75">
      <c r="A16" s="53" t="s">
        <v>28</v>
      </c>
      <c r="B16" s="50"/>
      <c r="C16" s="51"/>
      <c r="D16" s="28"/>
      <c r="E16" s="28"/>
      <c r="F16" s="28"/>
      <c r="G16" s="28"/>
      <c r="H16" s="28"/>
      <c r="I16" s="28"/>
      <c r="J16" s="25">
        <f t="shared" si="3"/>
        <v>0</v>
      </c>
      <c r="K16" s="26">
        <f t="shared" si="3"/>
        <v>0</v>
      </c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9">
        <f t="shared" si="4"/>
        <v>0</v>
      </c>
      <c r="W16" s="26">
        <f t="shared" si="4"/>
        <v>0</v>
      </c>
      <c r="X16" s="30"/>
      <c r="Y16" s="28"/>
      <c r="Z16" s="26">
        <f>SUM(X16:Y16)</f>
        <v>0</v>
      </c>
      <c r="AA16" s="35">
        <f>J16+V16+Z16</f>
        <v>0</v>
      </c>
      <c r="AB16" s="36">
        <f>K16+W16</f>
        <v>0</v>
      </c>
      <c r="AC16" s="37">
        <f>SUM(AA16:AB16)</f>
        <v>0</v>
      </c>
      <c r="AD16" s="52"/>
      <c r="AE16" s="52"/>
    </row>
    <row r="17" spans="1:31" ht="27" customHeight="1">
      <c r="A17" s="54" t="s">
        <v>29</v>
      </c>
      <c r="B17" s="55"/>
      <c r="C17" s="56"/>
      <c r="D17" s="57">
        <f aca="true" t="shared" si="5" ref="D17:AC17">SUM(D13:D16)</f>
        <v>5</v>
      </c>
      <c r="E17" s="57">
        <f t="shared" si="5"/>
        <v>0</v>
      </c>
      <c r="F17" s="57">
        <f t="shared" si="5"/>
        <v>4</v>
      </c>
      <c r="G17" s="57">
        <f t="shared" si="5"/>
        <v>0</v>
      </c>
      <c r="H17" s="57">
        <f t="shared" si="5"/>
        <v>0</v>
      </c>
      <c r="I17" s="57">
        <f t="shared" si="5"/>
        <v>0</v>
      </c>
      <c r="J17" s="57">
        <f t="shared" si="5"/>
        <v>9</v>
      </c>
      <c r="K17" s="58">
        <f t="shared" si="5"/>
        <v>0</v>
      </c>
      <c r="L17" s="59">
        <f t="shared" si="5"/>
        <v>0</v>
      </c>
      <c r="M17" s="60">
        <f t="shared" si="5"/>
        <v>0</v>
      </c>
      <c r="N17" s="60">
        <f t="shared" si="5"/>
        <v>0</v>
      </c>
      <c r="O17" s="60">
        <f t="shared" si="5"/>
        <v>0</v>
      </c>
      <c r="P17" s="60">
        <f t="shared" si="5"/>
        <v>0</v>
      </c>
      <c r="Q17" s="60">
        <f t="shared" si="5"/>
        <v>0</v>
      </c>
      <c r="R17" s="60">
        <f t="shared" si="5"/>
        <v>0</v>
      </c>
      <c r="S17" s="60">
        <f t="shared" si="5"/>
        <v>0</v>
      </c>
      <c r="T17" s="60">
        <f t="shared" si="5"/>
        <v>0</v>
      </c>
      <c r="U17" s="60">
        <f t="shared" si="5"/>
        <v>0</v>
      </c>
      <c r="V17" s="61">
        <f t="shared" si="5"/>
        <v>0</v>
      </c>
      <c r="W17" s="58">
        <f t="shared" si="5"/>
        <v>0</v>
      </c>
      <c r="X17" s="62">
        <f t="shared" si="5"/>
        <v>0</v>
      </c>
      <c r="Y17" s="60">
        <f t="shared" si="5"/>
        <v>0</v>
      </c>
      <c r="Z17" s="63">
        <f t="shared" si="5"/>
        <v>0</v>
      </c>
      <c r="AA17" s="62">
        <f t="shared" si="5"/>
        <v>9</v>
      </c>
      <c r="AB17" s="60">
        <f t="shared" si="5"/>
        <v>0</v>
      </c>
      <c r="AC17" s="63">
        <f t="shared" si="5"/>
        <v>9</v>
      </c>
      <c r="AD17" s="52"/>
      <c r="AE17" s="52"/>
    </row>
    <row r="18" spans="1:31" ht="36">
      <c r="A18" s="64" t="s">
        <v>40</v>
      </c>
      <c r="B18" s="27">
        <v>3</v>
      </c>
      <c r="C18" s="28"/>
      <c r="D18" s="28"/>
      <c r="E18" s="28"/>
      <c r="F18" s="51"/>
      <c r="G18" s="51"/>
      <c r="H18" s="51"/>
      <c r="I18" s="51"/>
      <c r="J18" s="25">
        <f aca="true" t="shared" si="6" ref="J18:K21">B18+D18+F18+H18</f>
        <v>3</v>
      </c>
      <c r="K18" s="26">
        <f t="shared" si="6"/>
        <v>0</v>
      </c>
      <c r="L18" s="27"/>
      <c r="M18" s="28"/>
      <c r="N18" s="51"/>
      <c r="O18" s="51"/>
      <c r="P18" s="51"/>
      <c r="Q18" s="51"/>
      <c r="R18" s="51"/>
      <c r="S18" s="51"/>
      <c r="T18" s="51"/>
      <c r="U18" s="51"/>
      <c r="V18" s="65"/>
      <c r="W18" s="66"/>
      <c r="X18" s="67"/>
      <c r="Y18" s="51"/>
      <c r="Z18" s="66"/>
      <c r="AA18" s="68">
        <v>6</v>
      </c>
      <c r="AB18" s="69"/>
      <c r="AC18" s="70">
        <v>6</v>
      </c>
      <c r="AD18" s="52"/>
      <c r="AE18" s="52"/>
    </row>
    <row r="19" spans="1:31" ht="18" customHeight="1">
      <c r="A19" s="71" t="s">
        <v>35</v>
      </c>
      <c r="B19" s="50"/>
      <c r="C19" s="51"/>
      <c r="D19" s="28"/>
      <c r="E19" s="28"/>
      <c r="F19" s="28"/>
      <c r="G19" s="28"/>
      <c r="H19" s="28"/>
      <c r="I19" s="28"/>
      <c r="J19" s="25">
        <f t="shared" si="6"/>
        <v>0</v>
      </c>
      <c r="K19" s="26">
        <f t="shared" si="6"/>
        <v>0</v>
      </c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9">
        <f aca="true" t="shared" si="7" ref="V19:W21">L19+N19+P19+R19+T19</f>
        <v>0</v>
      </c>
      <c r="W19" s="26">
        <f t="shared" si="7"/>
        <v>0</v>
      </c>
      <c r="X19" s="30"/>
      <c r="Y19" s="28"/>
      <c r="Z19" s="26">
        <f>SUM(X19:Y19)</f>
        <v>0</v>
      </c>
      <c r="AA19" s="35">
        <f>J19+V19+Z19</f>
        <v>0</v>
      </c>
      <c r="AB19" s="36">
        <f>K19+W19</f>
        <v>0</v>
      </c>
      <c r="AC19" s="37">
        <f>SUM(AA19:AB19)</f>
        <v>0</v>
      </c>
      <c r="AD19" s="52"/>
      <c r="AE19" s="52"/>
    </row>
    <row r="20" spans="1:31" ht="21" customHeight="1">
      <c r="A20" s="71" t="s">
        <v>54</v>
      </c>
      <c r="B20" s="50"/>
      <c r="C20" s="51"/>
      <c r="D20" s="28"/>
      <c r="E20" s="28"/>
      <c r="F20" s="28"/>
      <c r="G20" s="28"/>
      <c r="H20" s="28"/>
      <c r="I20" s="28"/>
      <c r="J20" s="25">
        <f t="shared" si="6"/>
        <v>0</v>
      </c>
      <c r="K20" s="26">
        <f t="shared" si="6"/>
        <v>0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9">
        <f t="shared" si="7"/>
        <v>0</v>
      </c>
      <c r="W20" s="26">
        <f t="shared" si="7"/>
        <v>0</v>
      </c>
      <c r="X20" s="30"/>
      <c r="Y20" s="28"/>
      <c r="Z20" s="26">
        <f>SUM(X20:Y20)</f>
        <v>0</v>
      </c>
      <c r="AA20" s="35">
        <f>J20+V20+Z20</f>
        <v>0</v>
      </c>
      <c r="AB20" s="36">
        <f>K20+W20</f>
        <v>0</v>
      </c>
      <c r="AC20" s="37">
        <f>SUM(AA20:AB20)</f>
        <v>0</v>
      </c>
      <c r="AD20" s="52"/>
      <c r="AE20" s="52"/>
    </row>
    <row r="21" spans="1:31" ht="28.5" customHeight="1">
      <c r="A21" s="71" t="s">
        <v>36</v>
      </c>
      <c r="B21" s="50"/>
      <c r="C21" s="51"/>
      <c r="D21" s="28"/>
      <c r="E21" s="28"/>
      <c r="F21" s="28"/>
      <c r="G21" s="28"/>
      <c r="H21" s="28"/>
      <c r="I21" s="28"/>
      <c r="J21" s="25">
        <f t="shared" si="6"/>
        <v>0</v>
      </c>
      <c r="K21" s="26">
        <f t="shared" si="6"/>
        <v>0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9">
        <f t="shared" si="7"/>
        <v>0</v>
      </c>
      <c r="W21" s="26">
        <f t="shared" si="7"/>
        <v>0</v>
      </c>
      <c r="X21" s="30"/>
      <c r="Y21" s="28"/>
      <c r="Z21" s="26">
        <f>SUM(X21:Y21)</f>
        <v>0</v>
      </c>
      <c r="AA21" s="35">
        <f>J21+V21+Z21</f>
        <v>0</v>
      </c>
      <c r="AB21" s="36">
        <f>K21+W21</f>
        <v>0</v>
      </c>
      <c r="AC21" s="37">
        <f>SUM(AA21:AB21)</f>
        <v>0</v>
      </c>
      <c r="AD21" s="52"/>
      <c r="AE21" s="52"/>
    </row>
    <row r="22" spans="1:31" ht="24" customHeight="1">
      <c r="A22" s="110" t="s">
        <v>37</v>
      </c>
      <c r="B22" s="72"/>
      <c r="C22" s="73"/>
      <c r="D22" s="74">
        <f aca="true" t="shared" si="8" ref="D22:AC22">(1*D13+0.64*D14+0.36*D15+0.16*D16)/D17*100</f>
        <v>60</v>
      </c>
      <c r="E22" s="74" t="e">
        <f t="shared" si="8"/>
        <v>#DIV/0!</v>
      </c>
      <c r="F22" s="74">
        <f t="shared" si="8"/>
        <v>75</v>
      </c>
      <c r="G22" s="74" t="e">
        <f t="shared" si="8"/>
        <v>#DIV/0!</v>
      </c>
      <c r="H22" s="74" t="e">
        <f t="shared" si="8"/>
        <v>#DIV/0!</v>
      </c>
      <c r="I22" s="74" t="e">
        <f t="shared" si="8"/>
        <v>#DIV/0!</v>
      </c>
      <c r="J22" s="75">
        <f t="shared" si="8"/>
        <v>66.66666666666666</v>
      </c>
      <c r="K22" s="76" t="e">
        <f t="shared" si="8"/>
        <v>#DIV/0!</v>
      </c>
      <c r="L22" s="77" t="e">
        <f t="shared" si="8"/>
        <v>#DIV/0!</v>
      </c>
      <c r="M22" s="74" t="e">
        <f t="shared" si="8"/>
        <v>#DIV/0!</v>
      </c>
      <c r="N22" s="74" t="e">
        <f t="shared" si="8"/>
        <v>#DIV/0!</v>
      </c>
      <c r="O22" s="74" t="e">
        <f t="shared" si="8"/>
        <v>#DIV/0!</v>
      </c>
      <c r="P22" s="74" t="e">
        <f t="shared" si="8"/>
        <v>#DIV/0!</v>
      </c>
      <c r="Q22" s="74" t="e">
        <f t="shared" si="8"/>
        <v>#DIV/0!</v>
      </c>
      <c r="R22" s="74" t="e">
        <f t="shared" si="8"/>
        <v>#DIV/0!</v>
      </c>
      <c r="S22" s="74" t="e">
        <f t="shared" si="8"/>
        <v>#DIV/0!</v>
      </c>
      <c r="T22" s="74" t="e">
        <f t="shared" si="8"/>
        <v>#DIV/0!</v>
      </c>
      <c r="U22" s="74" t="e">
        <f t="shared" si="8"/>
        <v>#DIV/0!</v>
      </c>
      <c r="V22" s="75" t="e">
        <f t="shared" si="8"/>
        <v>#DIV/0!</v>
      </c>
      <c r="W22" s="76" t="e">
        <f t="shared" si="8"/>
        <v>#DIV/0!</v>
      </c>
      <c r="X22" s="78" t="e">
        <f t="shared" si="8"/>
        <v>#DIV/0!</v>
      </c>
      <c r="Y22" s="74" t="e">
        <f t="shared" si="8"/>
        <v>#DIV/0!</v>
      </c>
      <c r="Z22" s="76" t="e">
        <f t="shared" si="8"/>
        <v>#DIV/0!</v>
      </c>
      <c r="AA22" s="78">
        <f t="shared" si="8"/>
        <v>66.66666666666666</v>
      </c>
      <c r="AB22" s="74" t="e">
        <f t="shared" si="8"/>
        <v>#DIV/0!</v>
      </c>
      <c r="AC22" s="79">
        <f t="shared" si="8"/>
        <v>66.66666666666666</v>
      </c>
      <c r="AD22" s="52"/>
      <c r="AE22" s="52"/>
    </row>
    <row r="23" spans="1:31" ht="30" customHeight="1">
      <c r="A23" s="111" t="s">
        <v>38</v>
      </c>
      <c r="B23" s="80"/>
      <c r="C23" s="81"/>
      <c r="D23" s="82">
        <f aca="true" t="shared" si="9" ref="D23:AC23">100-D16/D17*100</f>
        <v>100</v>
      </c>
      <c r="E23" s="82" t="e">
        <f t="shared" si="9"/>
        <v>#DIV/0!</v>
      </c>
      <c r="F23" s="82">
        <f t="shared" si="9"/>
        <v>100</v>
      </c>
      <c r="G23" s="82" t="e">
        <f t="shared" si="9"/>
        <v>#DIV/0!</v>
      </c>
      <c r="H23" s="82" t="e">
        <f t="shared" si="9"/>
        <v>#DIV/0!</v>
      </c>
      <c r="I23" s="82" t="e">
        <f t="shared" si="9"/>
        <v>#DIV/0!</v>
      </c>
      <c r="J23" s="83">
        <f t="shared" si="9"/>
        <v>100</v>
      </c>
      <c r="K23" s="84" t="e">
        <f t="shared" si="9"/>
        <v>#DIV/0!</v>
      </c>
      <c r="L23" s="85" t="e">
        <f t="shared" si="9"/>
        <v>#DIV/0!</v>
      </c>
      <c r="M23" s="82" t="e">
        <f t="shared" si="9"/>
        <v>#DIV/0!</v>
      </c>
      <c r="N23" s="82" t="e">
        <f t="shared" si="9"/>
        <v>#DIV/0!</v>
      </c>
      <c r="O23" s="82" t="e">
        <f t="shared" si="9"/>
        <v>#DIV/0!</v>
      </c>
      <c r="P23" s="82" t="e">
        <f t="shared" si="9"/>
        <v>#DIV/0!</v>
      </c>
      <c r="Q23" s="82" t="e">
        <f t="shared" si="9"/>
        <v>#DIV/0!</v>
      </c>
      <c r="R23" s="82" t="e">
        <f t="shared" si="9"/>
        <v>#DIV/0!</v>
      </c>
      <c r="S23" s="82" t="e">
        <f t="shared" si="9"/>
        <v>#DIV/0!</v>
      </c>
      <c r="T23" s="82" t="e">
        <f t="shared" si="9"/>
        <v>#DIV/0!</v>
      </c>
      <c r="U23" s="82" t="e">
        <f t="shared" si="9"/>
        <v>#DIV/0!</v>
      </c>
      <c r="V23" s="83" t="e">
        <f t="shared" si="9"/>
        <v>#DIV/0!</v>
      </c>
      <c r="W23" s="84" t="e">
        <f t="shared" si="9"/>
        <v>#DIV/0!</v>
      </c>
      <c r="X23" s="86" t="e">
        <f t="shared" si="9"/>
        <v>#DIV/0!</v>
      </c>
      <c r="Y23" s="82" t="e">
        <f t="shared" si="9"/>
        <v>#DIV/0!</v>
      </c>
      <c r="Z23" s="84" t="e">
        <f t="shared" si="9"/>
        <v>#DIV/0!</v>
      </c>
      <c r="AA23" s="86">
        <f t="shared" si="9"/>
        <v>100</v>
      </c>
      <c r="AB23" s="82" t="e">
        <f t="shared" si="9"/>
        <v>#DIV/0!</v>
      </c>
      <c r="AC23" s="87">
        <f t="shared" si="9"/>
        <v>100</v>
      </c>
      <c r="AD23" s="52"/>
      <c r="AE23" s="52"/>
    </row>
    <row r="24" spans="1:31" ht="24" customHeight="1">
      <c r="A24" s="112" t="s">
        <v>39</v>
      </c>
      <c r="B24" s="80"/>
      <c r="C24" s="81"/>
      <c r="D24" s="88">
        <f aca="true" t="shared" si="10" ref="D24:AC24">(D13+D14)/D17*100</f>
        <v>60</v>
      </c>
      <c r="E24" s="88" t="e">
        <f t="shared" si="10"/>
        <v>#DIV/0!</v>
      </c>
      <c r="F24" s="88">
        <f t="shared" si="10"/>
        <v>75</v>
      </c>
      <c r="G24" s="88" t="e">
        <f t="shared" si="10"/>
        <v>#DIV/0!</v>
      </c>
      <c r="H24" s="88" t="e">
        <f t="shared" si="10"/>
        <v>#DIV/0!</v>
      </c>
      <c r="I24" s="88" t="e">
        <f t="shared" si="10"/>
        <v>#DIV/0!</v>
      </c>
      <c r="J24" s="89">
        <f t="shared" si="10"/>
        <v>66.66666666666666</v>
      </c>
      <c r="K24" s="90" t="e">
        <f t="shared" si="10"/>
        <v>#DIV/0!</v>
      </c>
      <c r="L24" s="91" t="e">
        <f t="shared" si="10"/>
        <v>#DIV/0!</v>
      </c>
      <c r="M24" s="88" t="e">
        <f t="shared" si="10"/>
        <v>#DIV/0!</v>
      </c>
      <c r="N24" s="88" t="e">
        <f t="shared" si="10"/>
        <v>#DIV/0!</v>
      </c>
      <c r="O24" s="88" t="e">
        <f t="shared" si="10"/>
        <v>#DIV/0!</v>
      </c>
      <c r="P24" s="88" t="e">
        <f t="shared" si="10"/>
        <v>#DIV/0!</v>
      </c>
      <c r="Q24" s="88" t="e">
        <f t="shared" si="10"/>
        <v>#DIV/0!</v>
      </c>
      <c r="R24" s="88" t="e">
        <f t="shared" si="10"/>
        <v>#DIV/0!</v>
      </c>
      <c r="S24" s="88" t="e">
        <f t="shared" si="10"/>
        <v>#DIV/0!</v>
      </c>
      <c r="T24" s="88" t="e">
        <f t="shared" si="10"/>
        <v>#DIV/0!</v>
      </c>
      <c r="U24" s="88" t="e">
        <f t="shared" si="10"/>
        <v>#DIV/0!</v>
      </c>
      <c r="V24" s="89" t="e">
        <f t="shared" si="10"/>
        <v>#DIV/0!</v>
      </c>
      <c r="W24" s="90" t="e">
        <f t="shared" si="10"/>
        <v>#DIV/0!</v>
      </c>
      <c r="X24" s="92" t="e">
        <f t="shared" si="10"/>
        <v>#DIV/0!</v>
      </c>
      <c r="Y24" s="88" t="e">
        <f t="shared" si="10"/>
        <v>#DIV/0!</v>
      </c>
      <c r="Z24" s="90" t="e">
        <f t="shared" si="10"/>
        <v>#DIV/0!</v>
      </c>
      <c r="AA24" s="92">
        <f t="shared" si="10"/>
        <v>66.66666666666666</v>
      </c>
      <c r="AB24" s="88" t="e">
        <f t="shared" si="10"/>
        <v>#DIV/0!</v>
      </c>
      <c r="AC24" s="93">
        <f t="shared" si="10"/>
        <v>66.66666666666666</v>
      </c>
      <c r="AD24" s="52"/>
      <c r="AE24" s="52"/>
    </row>
    <row r="25" spans="1:31" s="100" customFormat="1" ht="80.25" customHeight="1">
      <c r="A25" s="94" t="s">
        <v>70</v>
      </c>
      <c r="B25" s="95" t="str">
        <f aca="true" t="shared" si="11" ref="B25:Z25">IF(B12=B17+B18+B19+B20+B21," ","ПРОВЕРИТЬ")</f>
        <v> </v>
      </c>
      <c r="C25" s="96" t="str">
        <f t="shared" si="11"/>
        <v> </v>
      </c>
      <c r="D25" s="96" t="str">
        <f t="shared" si="11"/>
        <v> </v>
      </c>
      <c r="E25" s="96" t="str">
        <f t="shared" si="11"/>
        <v> </v>
      </c>
      <c r="F25" s="96" t="str">
        <f t="shared" si="11"/>
        <v> </v>
      </c>
      <c r="G25" s="96" t="str">
        <f t="shared" si="11"/>
        <v> </v>
      </c>
      <c r="H25" s="96" t="str">
        <f t="shared" si="11"/>
        <v> </v>
      </c>
      <c r="I25" s="96" t="str">
        <f t="shared" si="11"/>
        <v> </v>
      </c>
      <c r="J25" s="96" t="str">
        <f t="shared" si="11"/>
        <v> </v>
      </c>
      <c r="K25" s="97" t="str">
        <f t="shared" si="11"/>
        <v> </v>
      </c>
      <c r="L25" s="95" t="str">
        <f t="shared" si="11"/>
        <v> </v>
      </c>
      <c r="M25" s="96" t="str">
        <f t="shared" si="11"/>
        <v> </v>
      </c>
      <c r="N25" s="96" t="str">
        <f t="shared" si="11"/>
        <v> </v>
      </c>
      <c r="O25" s="96" t="str">
        <f t="shared" si="11"/>
        <v> </v>
      </c>
      <c r="P25" s="96" t="str">
        <f t="shared" si="11"/>
        <v> </v>
      </c>
      <c r="Q25" s="96" t="str">
        <f t="shared" si="11"/>
        <v> </v>
      </c>
      <c r="R25" s="96" t="str">
        <f t="shared" si="11"/>
        <v> </v>
      </c>
      <c r="S25" s="96" t="str">
        <f t="shared" si="11"/>
        <v> </v>
      </c>
      <c r="T25" s="96" t="str">
        <f t="shared" si="11"/>
        <v> </v>
      </c>
      <c r="U25" s="96" t="str">
        <f t="shared" si="11"/>
        <v> </v>
      </c>
      <c r="V25" s="96" t="str">
        <f t="shared" si="11"/>
        <v> </v>
      </c>
      <c r="W25" s="97" t="str">
        <f t="shared" si="11"/>
        <v> </v>
      </c>
      <c r="X25" s="98" t="str">
        <f t="shared" si="11"/>
        <v> </v>
      </c>
      <c r="Y25" s="96" t="str">
        <f t="shared" si="11"/>
        <v> </v>
      </c>
      <c r="Z25" s="97" t="str">
        <f t="shared" si="11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2" ref="B26:Z26">IF(B12-B17-B18-B19-B20-B21=0," ",B12-B17-B18-B19-B20-B21)</f>
        <v> </v>
      </c>
      <c r="C26" s="103" t="str">
        <f t="shared" si="12"/>
        <v> </v>
      </c>
      <c r="D26" s="103" t="str">
        <f t="shared" si="12"/>
        <v> </v>
      </c>
      <c r="E26" s="103" t="str">
        <f t="shared" si="12"/>
        <v> </v>
      </c>
      <c r="F26" s="103" t="str">
        <f t="shared" si="12"/>
        <v> </v>
      </c>
      <c r="G26" s="103" t="str">
        <f t="shared" si="12"/>
        <v> </v>
      </c>
      <c r="H26" s="103" t="str">
        <f t="shared" si="12"/>
        <v> </v>
      </c>
      <c r="I26" s="103" t="str">
        <f t="shared" si="12"/>
        <v> </v>
      </c>
      <c r="J26" s="103" t="str">
        <f t="shared" si="12"/>
        <v> </v>
      </c>
      <c r="K26" s="104" t="str">
        <f t="shared" si="12"/>
        <v> </v>
      </c>
      <c r="L26" s="102" t="str">
        <f t="shared" si="12"/>
        <v> </v>
      </c>
      <c r="M26" s="103" t="str">
        <f t="shared" si="12"/>
        <v> </v>
      </c>
      <c r="N26" s="103" t="str">
        <f t="shared" si="12"/>
        <v> </v>
      </c>
      <c r="O26" s="103" t="str">
        <f t="shared" si="12"/>
        <v> </v>
      </c>
      <c r="P26" s="103" t="str">
        <f t="shared" si="12"/>
        <v> </v>
      </c>
      <c r="Q26" s="103" t="str">
        <f t="shared" si="12"/>
        <v> </v>
      </c>
      <c r="R26" s="103" t="str">
        <f t="shared" si="12"/>
        <v> </v>
      </c>
      <c r="S26" s="103" t="str">
        <f t="shared" si="12"/>
        <v> </v>
      </c>
      <c r="T26" s="103" t="str">
        <f t="shared" si="12"/>
        <v> </v>
      </c>
      <c r="U26" s="103" t="str">
        <f t="shared" si="12"/>
        <v> </v>
      </c>
      <c r="V26" s="103" t="str">
        <f t="shared" si="12"/>
        <v> </v>
      </c>
      <c r="W26" s="104" t="str">
        <f t="shared" si="12"/>
        <v> </v>
      </c>
      <c r="X26" s="105" t="str">
        <f t="shared" si="12"/>
        <v> </v>
      </c>
      <c r="Y26" s="106" t="str">
        <f t="shared" si="12"/>
        <v> </v>
      </c>
      <c r="Z26" s="106" t="str">
        <f t="shared" si="12"/>
        <v> </v>
      </c>
      <c r="AA26" s="99"/>
      <c r="AB26" s="99"/>
      <c r="AC26" s="99"/>
      <c r="AD26" s="99"/>
      <c r="AE26" s="99"/>
    </row>
    <row r="27" spans="2:26" s="107" customFormat="1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8" ht="12.75">
      <c r="A28" s="109" t="s">
        <v>31</v>
      </c>
      <c r="B28" s="148"/>
      <c r="C28" s="148"/>
      <c r="D28" s="148"/>
      <c r="E28" s="148"/>
      <c r="F28" s="148"/>
      <c r="G28" s="148"/>
      <c r="H28" s="148"/>
    </row>
    <row r="29" spans="1:8" ht="12.75">
      <c r="A29" s="109" t="s">
        <v>32</v>
      </c>
      <c r="B29" s="148"/>
      <c r="C29" s="148"/>
      <c r="D29" s="148"/>
      <c r="E29" s="148"/>
      <c r="F29" s="148"/>
      <c r="G29" s="148"/>
      <c r="H29" s="148"/>
    </row>
    <row r="30" spans="1:8" ht="12.75">
      <c r="A30" s="109" t="s">
        <v>33</v>
      </c>
      <c r="B30" s="148"/>
      <c r="C30" s="148"/>
      <c r="D30" s="148"/>
      <c r="E30" s="148"/>
      <c r="F30" s="148"/>
      <c r="G30" s="148"/>
      <c r="H30" s="148"/>
    </row>
  </sheetData>
  <sheetProtection/>
  <mergeCells count="29"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M3:Q3"/>
    <mergeCell ref="M4:Q4"/>
    <mergeCell ref="B30:H30"/>
    <mergeCell ref="B28:H28"/>
    <mergeCell ref="B29:H29"/>
    <mergeCell ref="D7:E7"/>
    <mergeCell ref="F7:G7"/>
    <mergeCell ref="H7:I7"/>
    <mergeCell ref="J7:K7"/>
    <mergeCell ref="B7:C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E30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B12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34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69</v>
      </c>
      <c r="N3" s="146"/>
      <c r="O3" s="146"/>
      <c r="P3" s="146"/>
      <c r="Q3" s="146"/>
      <c r="T3" s="8"/>
      <c r="U3" s="8"/>
      <c r="V3" s="8"/>
      <c r="W3" s="9" t="s">
        <v>77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23">
        <v>5</v>
      </c>
      <c r="C9" s="24"/>
      <c r="D9" s="24">
        <v>0</v>
      </c>
      <c r="E9" s="24"/>
      <c r="F9" s="24">
        <v>5</v>
      </c>
      <c r="G9" s="24"/>
      <c r="H9" s="24">
        <v>3</v>
      </c>
      <c r="I9" s="24"/>
      <c r="J9" s="25">
        <f aca="true" t="shared" si="0" ref="J9:K12">B9+D9+F9+H9</f>
        <v>13</v>
      </c>
      <c r="K9" s="26">
        <f t="shared" si="0"/>
        <v>0</v>
      </c>
      <c r="L9" s="27"/>
      <c r="M9" s="28"/>
      <c r="N9" s="28"/>
      <c r="O9" s="28"/>
      <c r="P9" s="28"/>
      <c r="Q9" s="28"/>
      <c r="R9" s="28"/>
      <c r="S9" s="28"/>
      <c r="T9" s="28"/>
      <c r="U9" s="28"/>
      <c r="V9" s="29">
        <f aca="true" t="shared" si="1" ref="V9:W11">L9+N9+P9+R9+T9</f>
        <v>0</v>
      </c>
      <c r="W9" s="26">
        <f t="shared" si="1"/>
        <v>0</v>
      </c>
      <c r="X9" s="30"/>
      <c r="Y9" s="28"/>
      <c r="Z9" s="26">
        <f>SUM(X9:Y9)</f>
        <v>0</v>
      </c>
      <c r="AA9" s="31">
        <f>J9+V9+Z9</f>
        <v>13</v>
      </c>
      <c r="AB9" s="32">
        <f>K9+W9</f>
        <v>0</v>
      </c>
      <c r="AC9" s="33">
        <f>SUM(AA9:AB9)</f>
        <v>13</v>
      </c>
      <c r="AD9" s="30"/>
      <c r="AE9" s="33">
        <f>AC9+AD9</f>
        <v>13</v>
      </c>
    </row>
    <row r="10" spans="1:31" ht="30.75" customHeight="1">
      <c r="A10" s="34" t="s">
        <v>73</v>
      </c>
      <c r="B10" s="27"/>
      <c r="C10" s="28"/>
      <c r="D10" s="28"/>
      <c r="E10" s="28"/>
      <c r="F10" s="28"/>
      <c r="G10" s="28"/>
      <c r="H10" s="28"/>
      <c r="I10" s="28"/>
      <c r="J10" s="25">
        <f t="shared" si="0"/>
        <v>0</v>
      </c>
      <c r="K10" s="26">
        <f t="shared" si="0"/>
        <v>0</v>
      </c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9">
        <f t="shared" si="1"/>
        <v>0</v>
      </c>
      <c r="W10" s="26">
        <f t="shared" si="1"/>
        <v>0</v>
      </c>
      <c r="X10" s="30"/>
      <c r="Y10" s="28"/>
      <c r="Z10" s="26">
        <f>SUM(X10:Y10)</f>
        <v>0</v>
      </c>
      <c r="AA10" s="35">
        <f>J10+V10+Z10</f>
        <v>0</v>
      </c>
      <c r="AB10" s="36">
        <f>K10+W10</f>
        <v>0</v>
      </c>
      <c r="AC10" s="37">
        <f>SUM(AA10:AB10)</f>
        <v>0</v>
      </c>
      <c r="AD10" s="30"/>
      <c r="AE10" s="33">
        <f>AC10+AD10</f>
        <v>0</v>
      </c>
    </row>
    <row r="11" spans="1:31" ht="28.5" customHeight="1">
      <c r="A11" s="34" t="s">
        <v>74</v>
      </c>
      <c r="B11" s="27"/>
      <c r="C11" s="28"/>
      <c r="D11" s="28"/>
      <c r="E11" s="28"/>
      <c r="F11" s="28"/>
      <c r="G11" s="28"/>
      <c r="H11" s="28"/>
      <c r="I11" s="28"/>
      <c r="J11" s="25">
        <f t="shared" si="0"/>
        <v>0</v>
      </c>
      <c r="K11" s="26">
        <f t="shared" si="0"/>
        <v>0</v>
      </c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9">
        <f t="shared" si="1"/>
        <v>0</v>
      </c>
      <c r="W11" s="26">
        <f t="shared" si="1"/>
        <v>0</v>
      </c>
      <c r="X11" s="30"/>
      <c r="Y11" s="28"/>
      <c r="Z11" s="26">
        <f>SUM(X11:Y11)</f>
        <v>0</v>
      </c>
      <c r="AA11" s="35">
        <f>J11+V11+Z11</f>
        <v>0</v>
      </c>
      <c r="AB11" s="36">
        <f>K11+W11</f>
        <v>0</v>
      </c>
      <c r="AC11" s="37">
        <f>SUM(AA11:AB11)</f>
        <v>0</v>
      </c>
      <c r="AD11" s="30"/>
      <c r="AE11" s="33">
        <f>AC11+AD11</f>
        <v>0</v>
      </c>
    </row>
    <row r="12" spans="1:31" ht="16.5" thickBot="1">
      <c r="A12" s="39" t="s">
        <v>75</v>
      </c>
      <c r="B12" s="40">
        <f aca="true" t="shared" si="2" ref="B12:I12">B9-B10+B11</f>
        <v>5</v>
      </c>
      <c r="C12" s="41">
        <f t="shared" si="2"/>
        <v>0</v>
      </c>
      <c r="D12" s="41">
        <f t="shared" si="2"/>
        <v>0</v>
      </c>
      <c r="E12" s="41">
        <f t="shared" si="2"/>
        <v>0</v>
      </c>
      <c r="F12" s="41">
        <f t="shared" si="2"/>
        <v>5</v>
      </c>
      <c r="G12" s="41">
        <f t="shared" si="2"/>
        <v>0</v>
      </c>
      <c r="H12" s="41">
        <f t="shared" si="2"/>
        <v>3</v>
      </c>
      <c r="I12" s="41">
        <f t="shared" si="2"/>
        <v>0</v>
      </c>
      <c r="J12" s="42">
        <f t="shared" si="0"/>
        <v>13</v>
      </c>
      <c r="K12" s="43">
        <f t="shared" si="0"/>
        <v>0</v>
      </c>
      <c r="L12" s="40">
        <f aca="true" t="shared" si="3" ref="L12:AE12">L9-L10+L11</f>
        <v>0</v>
      </c>
      <c r="M12" s="41">
        <f t="shared" si="3"/>
        <v>0</v>
      </c>
      <c r="N12" s="41">
        <f t="shared" si="3"/>
        <v>0</v>
      </c>
      <c r="O12" s="41">
        <f t="shared" si="3"/>
        <v>0</v>
      </c>
      <c r="P12" s="41">
        <f t="shared" si="3"/>
        <v>0</v>
      </c>
      <c r="Q12" s="41">
        <f t="shared" si="3"/>
        <v>0</v>
      </c>
      <c r="R12" s="41">
        <f t="shared" si="3"/>
        <v>0</v>
      </c>
      <c r="S12" s="41">
        <f t="shared" si="3"/>
        <v>0</v>
      </c>
      <c r="T12" s="41">
        <f t="shared" si="3"/>
        <v>0</v>
      </c>
      <c r="U12" s="41">
        <f t="shared" si="3"/>
        <v>0</v>
      </c>
      <c r="V12" s="44">
        <f t="shared" si="3"/>
        <v>0</v>
      </c>
      <c r="W12" s="43">
        <f t="shared" si="3"/>
        <v>0</v>
      </c>
      <c r="X12" s="45">
        <f t="shared" si="3"/>
        <v>0</v>
      </c>
      <c r="Y12" s="41">
        <f t="shared" si="3"/>
        <v>0</v>
      </c>
      <c r="Z12" s="46">
        <f t="shared" si="3"/>
        <v>0</v>
      </c>
      <c r="AA12" s="45">
        <f t="shared" si="3"/>
        <v>13</v>
      </c>
      <c r="AB12" s="41">
        <f t="shared" si="3"/>
        <v>0</v>
      </c>
      <c r="AC12" s="46">
        <f t="shared" si="3"/>
        <v>13</v>
      </c>
      <c r="AD12" s="47">
        <f t="shared" si="3"/>
        <v>0</v>
      </c>
      <c r="AE12" s="48">
        <f t="shared" si="3"/>
        <v>13</v>
      </c>
    </row>
    <row r="13" spans="1:31" ht="25.5" customHeight="1" thickBot="1">
      <c r="A13" s="49" t="s">
        <v>76</v>
      </c>
      <c r="B13" s="50"/>
      <c r="C13" s="51"/>
      <c r="D13" s="28"/>
      <c r="E13" s="28"/>
      <c r="F13" s="28">
        <v>0</v>
      </c>
      <c r="G13" s="28"/>
      <c r="H13" s="28">
        <v>0</v>
      </c>
      <c r="I13" s="28"/>
      <c r="J13" s="25">
        <f aca="true" t="shared" si="4" ref="J13:K16">D13+F13+H13</f>
        <v>0</v>
      </c>
      <c r="K13" s="26">
        <f t="shared" si="4"/>
        <v>0</v>
      </c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9">
        <f aca="true" t="shared" si="5" ref="V13:W16">L13+N13+P13+R13+T13</f>
        <v>0</v>
      </c>
      <c r="W13" s="26">
        <f t="shared" si="5"/>
        <v>0</v>
      </c>
      <c r="X13" s="30"/>
      <c r="Y13" s="28"/>
      <c r="Z13" s="26">
        <f>SUM(X13:Y13)</f>
        <v>0</v>
      </c>
      <c r="AA13" s="35">
        <f>J13+V13+Z13</f>
        <v>0</v>
      </c>
      <c r="AB13" s="36">
        <f>K13+W13</f>
        <v>0</v>
      </c>
      <c r="AC13" s="37">
        <f>SUM(AA13:AB13)</f>
        <v>0</v>
      </c>
      <c r="AD13" s="113">
        <f>AA13/AA17*100</f>
        <v>0</v>
      </c>
      <c r="AE13" s="52"/>
    </row>
    <row r="14" spans="1:31" ht="15.75">
      <c r="A14" s="53" t="s">
        <v>26</v>
      </c>
      <c r="B14" s="50"/>
      <c r="C14" s="51"/>
      <c r="D14" s="28"/>
      <c r="E14" s="28"/>
      <c r="F14" s="117">
        <v>4</v>
      </c>
      <c r="G14" s="28"/>
      <c r="H14" s="28">
        <v>3</v>
      </c>
      <c r="I14" s="28"/>
      <c r="J14" s="25">
        <f t="shared" si="4"/>
        <v>7</v>
      </c>
      <c r="K14" s="26">
        <f t="shared" si="4"/>
        <v>0</v>
      </c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9">
        <f t="shared" si="5"/>
        <v>0</v>
      </c>
      <c r="W14" s="26">
        <f t="shared" si="5"/>
        <v>0</v>
      </c>
      <c r="X14" s="30"/>
      <c r="Y14" s="28"/>
      <c r="Z14" s="26">
        <f>SUM(X14:Y14)</f>
        <v>0</v>
      </c>
      <c r="AA14" s="35">
        <f>J14+V14+Z14</f>
        <v>7</v>
      </c>
      <c r="AB14" s="36">
        <f>K14+W14</f>
        <v>0</v>
      </c>
      <c r="AC14" s="37">
        <f>SUM(AA14:AB14)</f>
        <v>7</v>
      </c>
      <c r="AD14" s="52"/>
      <c r="AE14" s="52"/>
    </row>
    <row r="15" spans="1:31" ht="15.75">
      <c r="A15" s="53" t="s">
        <v>27</v>
      </c>
      <c r="B15" s="50"/>
      <c r="C15" s="51"/>
      <c r="D15" s="28"/>
      <c r="E15" s="28"/>
      <c r="F15" s="117">
        <v>1</v>
      </c>
      <c r="G15" s="28"/>
      <c r="H15" s="28">
        <v>0</v>
      </c>
      <c r="I15" s="28"/>
      <c r="J15" s="25">
        <f t="shared" si="4"/>
        <v>1</v>
      </c>
      <c r="K15" s="26">
        <f t="shared" si="4"/>
        <v>0</v>
      </c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9">
        <f t="shared" si="5"/>
        <v>0</v>
      </c>
      <c r="W15" s="26">
        <f t="shared" si="5"/>
        <v>0</v>
      </c>
      <c r="X15" s="30"/>
      <c r="Y15" s="28"/>
      <c r="Z15" s="26">
        <f>SUM(X15:Y15)</f>
        <v>0</v>
      </c>
      <c r="AA15" s="35">
        <f>J15+V15+Z15</f>
        <v>1</v>
      </c>
      <c r="AB15" s="36">
        <f>K15+W15</f>
        <v>0</v>
      </c>
      <c r="AC15" s="37">
        <f>SUM(AA15:AB15)</f>
        <v>1</v>
      </c>
      <c r="AD15" s="52"/>
      <c r="AE15" s="52"/>
    </row>
    <row r="16" spans="1:31" ht="15.75">
      <c r="A16" s="53" t="s">
        <v>28</v>
      </c>
      <c r="B16" s="50"/>
      <c r="C16" s="51"/>
      <c r="D16" s="28"/>
      <c r="E16" s="28"/>
      <c r="F16" s="28"/>
      <c r="G16" s="28"/>
      <c r="H16" s="28"/>
      <c r="I16" s="28"/>
      <c r="J16" s="25">
        <f t="shared" si="4"/>
        <v>0</v>
      </c>
      <c r="K16" s="26">
        <f t="shared" si="4"/>
        <v>0</v>
      </c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9">
        <f t="shared" si="5"/>
        <v>0</v>
      </c>
      <c r="W16" s="26">
        <f t="shared" si="5"/>
        <v>0</v>
      </c>
      <c r="X16" s="30"/>
      <c r="Y16" s="28"/>
      <c r="Z16" s="26">
        <f>SUM(X16:Y16)</f>
        <v>0</v>
      </c>
      <c r="AA16" s="35">
        <f>J16+V16+Z16</f>
        <v>0</v>
      </c>
      <c r="AB16" s="36">
        <f>K16+W16</f>
        <v>0</v>
      </c>
      <c r="AC16" s="37">
        <f>SUM(AA16:AB16)</f>
        <v>0</v>
      </c>
      <c r="AD16" s="52"/>
      <c r="AE16" s="52"/>
    </row>
    <row r="17" spans="1:31" ht="27" customHeight="1">
      <c r="A17" s="54" t="s">
        <v>29</v>
      </c>
      <c r="B17" s="55"/>
      <c r="C17" s="56"/>
      <c r="D17" s="57">
        <f aca="true" t="shared" si="6" ref="D17:AC17">SUM(D13:D16)</f>
        <v>0</v>
      </c>
      <c r="E17" s="57">
        <f t="shared" si="6"/>
        <v>0</v>
      </c>
      <c r="F17" s="57">
        <f t="shared" si="6"/>
        <v>5</v>
      </c>
      <c r="G17" s="57">
        <f t="shared" si="6"/>
        <v>0</v>
      </c>
      <c r="H17" s="57">
        <f t="shared" si="6"/>
        <v>3</v>
      </c>
      <c r="I17" s="57">
        <f t="shared" si="6"/>
        <v>0</v>
      </c>
      <c r="J17" s="57">
        <f t="shared" si="6"/>
        <v>8</v>
      </c>
      <c r="K17" s="58">
        <f t="shared" si="6"/>
        <v>0</v>
      </c>
      <c r="L17" s="59">
        <f t="shared" si="6"/>
        <v>0</v>
      </c>
      <c r="M17" s="60">
        <f t="shared" si="6"/>
        <v>0</v>
      </c>
      <c r="N17" s="60">
        <f t="shared" si="6"/>
        <v>0</v>
      </c>
      <c r="O17" s="60">
        <f t="shared" si="6"/>
        <v>0</v>
      </c>
      <c r="P17" s="60">
        <f t="shared" si="6"/>
        <v>0</v>
      </c>
      <c r="Q17" s="60">
        <f t="shared" si="6"/>
        <v>0</v>
      </c>
      <c r="R17" s="60">
        <f t="shared" si="6"/>
        <v>0</v>
      </c>
      <c r="S17" s="60">
        <f t="shared" si="6"/>
        <v>0</v>
      </c>
      <c r="T17" s="60">
        <f t="shared" si="6"/>
        <v>0</v>
      </c>
      <c r="U17" s="60">
        <f t="shared" si="6"/>
        <v>0</v>
      </c>
      <c r="V17" s="61">
        <f t="shared" si="6"/>
        <v>0</v>
      </c>
      <c r="W17" s="58">
        <f t="shared" si="6"/>
        <v>0</v>
      </c>
      <c r="X17" s="62">
        <f t="shared" si="6"/>
        <v>0</v>
      </c>
      <c r="Y17" s="60">
        <f t="shared" si="6"/>
        <v>0</v>
      </c>
      <c r="Z17" s="63">
        <f t="shared" si="6"/>
        <v>0</v>
      </c>
      <c r="AA17" s="62">
        <f t="shared" si="6"/>
        <v>8</v>
      </c>
      <c r="AB17" s="60">
        <f t="shared" si="6"/>
        <v>0</v>
      </c>
      <c r="AC17" s="63">
        <f t="shared" si="6"/>
        <v>8</v>
      </c>
      <c r="AD17" s="52"/>
      <c r="AE17" s="52"/>
    </row>
    <row r="18" spans="1:31" ht="36">
      <c r="A18" s="64" t="s">
        <v>40</v>
      </c>
      <c r="B18" s="27">
        <v>5</v>
      </c>
      <c r="C18" s="28"/>
      <c r="D18" s="28"/>
      <c r="E18" s="28"/>
      <c r="F18" s="51"/>
      <c r="G18" s="51"/>
      <c r="H18" s="51"/>
      <c r="I18" s="51"/>
      <c r="J18" s="25">
        <f aca="true" t="shared" si="7" ref="J18:K21">B18+D18+F18+H18</f>
        <v>5</v>
      </c>
      <c r="K18" s="26">
        <f t="shared" si="7"/>
        <v>0</v>
      </c>
      <c r="L18" s="27"/>
      <c r="M18" s="28"/>
      <c r="N18" s="51"/>
      <c r="O18" s="51"/>
      <c r="P18" s="51"/>
      <c r="Q18" s="51"/>
      <c r="R18" s="51"/>
      <c r="S18" s="51"/>
      <c r="T18" s="51"/>
      <c r="U18" s="51"/>
      <c r="V18" s="65"/>
      <c r="W18" s="66"/>
      <c r="X18" s="67"/>
      <c r="Y18" s="51"/>
      <c r="Z18" s="66"/>
      <c r="AA18" s="68">
        <v>2</v>
      </c>
      <c r="AB18" s="69"/>
      <c r="AC18" s="70">
        <v>2</v>
      </c>
      <c r="AD18" s="52"/>
      <c r="AE18" s="52"/>
    </row>
    <row r="19" spans="1:31" ht="18" customHeight="1">
      <c r="A19" s="71" t="s">
        <v>35</v>
      </c>
      <c r="B19" s="50"/>
      <c r="C19" s="51"/>
      <c r="D19" s="28"/>
      <c r="E19" s="28"/>
      <c r="F19" s="28"/>
      <c r="G19" s="28"/>
      <c r="H19" s="28"/>
      <c r="I19" s="28"/>
      <c r="J19" s="25">
        <f t="shared" si="7"/>
        <v>0</v>
      </c>
      <c r="K19" s="26">
        <f t="shared" si="7"/>
        <v>0</v>
      </c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9">
        <f aca="true" t="shared" si="8" ref="V19:W21">L19+N19+P19+R19+T19</f>
        <v>0</v>
      </c>
      <c r="W19" s="26">
        <f t="shared" si="8"/>
        <v>0</v>
      </c>
      <c r="X19" s="30"/>
      <c r="Y19" s="28"/>
      <c r="Z19" s="26">
        <f>SUM(X19:Y19)</f>
        <v>0</v>
      </c>
      <c r="AA19" s="35">
        <f>J19+V19+Z19</f>
        <v>0</v>
      </c>
      <c r="AB19" s="36">
        <f>K19+W19</f>
        <v>0</v>
      </c>
      <c r="AC19" s="37">
        <f>SUM(AA19:AB19)</f>
        <v>0</v>
      </c>
      <c r="AD19" s="52"/>
      <c r="AE19" s="52"/>
    </row>
    <row r="20" spans="1:31" ht="21" customHeight="1">
      <c r="A20" s="71" t="s">
        <v>54</v>
      </c>
      <c r="B20" s="50"/>
      <c r="C20" s="51"/>
      <c r="D20" s="28"/>
      <c r="E20" s="28"/>
      <c r="F20" s="28"/>
      <c r="G20" s="28"/>
      <c r="H20" s="28"/>
      <c r="I20" s="28"/>
      <c r="J20" s="25">
        <f t="shared" si="7"/>
        <v>0</v>
      </c>
      <c r="K20" s="26">
        <f t="shared" si="7"/>
        <v>0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9">
        <f t="shared" si="8"/>
        <v>0</v>
      </c>
      <c r="W20" s="26">
        <f t="shared" si="8"/>
        <v>0</v>
      </c>
      <c r="X20" s="30"/>
      <c r="Y20" s="28"/>
      <c r="Z20" s="26">
        <f>SUM(X20:Y20)</f>
        <v>0</v>
      </c>
      <c r="AA20" s="35">
        <f>J20+V20+Z20</f>
        <v>0</v>
      </c>
      <c r="AB20" s="36">
        <f>K20+W20</f>
        <v>0</v>
      </c>
      <c r="AC20" s="37">
        <f>SUM(AA20:AB20)</f>
        <v>0</v>
      </c>
      <c r="AD20" s="52"/>
      <c r="AE20" s="52"/>
    </row>
    <row r="21" spans="1:31" ht="28.5" customHeight="1">
      <c r="A21" s="71" t="s">
        <v>36</v>
      </c>
      <c r="B21" s="50"/>
      <c r="C21" s="51"/>
      <c r="D21" s="28"/>
      <c r="E21" s="28"/>
      <c r="F21" s="28"/>
      <c r="G21" s="28"/>
      <c r="H21" s="28"/>
      <c r="I21" s="28"/>
      <c r="J21" s="25">
        <f t="shared" si="7"/>
        <v>0</v>
      </c>
      <c r="K21" s="26">
        <f t="shared" si="7"/>
        <v>0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9">
        <f t="shared" si="8"/>
        <v>0</v>
      </c>
      <c r="W21" s="26">
        <f t="shared" si="8"/>
        <v>0</v>
      </c>
      <c r="X21" s="30"/>
      <c r="Y21" s="28"/>
      <c r="Z21" s="26">
        <f>SUM(X21:Y21)</f>
        <v>0</v>
      </c>
      <c r="AA21" s="35">
        <f>J21+V21+Z21</f>
        <v>0</v>
      </c>
      <c r="AB21" s="36">
        <f>K21+W21</f>
        <v>0</v>
      </c>
      <c r="AC21" s="37">
        <f>SUM(AA21:AB21)</f>
        <v>0</v>
      </c>
      <c r="AD21" s="52"/>
      <c r="AE21" s="52"/>
    </row>
    <row r="22" spans="1:31" ht="24" customHeight="1">
      <c r="A22" s="110" t="s">
        <v>37</v>
      </c>
      <c r="B22" s="72"/>
      <c r="C22" s="73"/>
      <c r="D22" s="74" t="e">
        <f aca="true" t="shared" si="9" ref="D22:AC22">(1*D13+0.64*D14+0.36*D15+0.16*D16)/D17*100</f>
        <v>#DIV/0!</v>
      </c>
      <c r="E22" s="74" t="e">
        <f t="shared" si="9"/>
        <v>#DIV/0!</v>
      </c>
      <c r="F22" s="74">
        <f t="shared" si="9"/>
        <v>58.4</v>
      </c>
      <c r="G22" s="74" t="e">
        <f t="shared" si="9"/>
        <v>#DIV/0!</v>
      </c>
      <c r="H22" s="74">
        <f t="shared" si="9"/>
        <v>64</v>
      </c>
      <c r="I22" s="74" t="e">
        <f t="shared" si="9"/>
        <v>#DIV/0!</v>
      </c>
      <c r="J22" s="75">
        <f t="shared" si="9"/>
        <v>60.50000000000001</v>
      </c>
      <c r="K22" s="76" t="e">
        <f t="shared" si="9"/>
        <v>#DIV/0!</v>
      </c>
      <c r="L22" s="77" t="e">
        <f t="shared" si="9"/>
        <v>#DIV/0!</v>
      </c>
      <c r="M22" s="74" t="e">
        <f t="shared" si="9"/>
        <v>#DIV/0!</v>
      </c>
      <c r="N22" s="74" t="e">
        <f t="shared" si="9"/>
        <v>#DIV/0!</v>
      </c>
      <c r="O22" s="74" t="e">
        <f t="shared" si="9"/>
        <v>#DIV/0!</v>
      </c>
      <c r="P22" s="74" t="e">
        <f t="shared" si="9"/>
        <v>#DIV/0!</v>
      </c>
      <c r="Q22" s="74" t="e">
        <f t="shared" si="9"/>
        <v>#DIV/0!</v>
      </c>
      <c r="R22" s="74" t="e">
        <f t="shared" si="9"/>
        <v>#DIV/0!</v>
      </c>
      <c r="S22" s="74" t="e">
        <f t="shared" si="9"/>
        <v>#DIV/0!</v>
      </c>
      <c r="T22" s="74" t="e">
        <f t="shared" si="9"/>
        <v>#DIV/0!</v>
      </c>
      <c r="U22" s="74" t="e">
        <f t="shared" si="9"/>
        <v>#DIV/0!</v>
      </c>
      <c r="V22" s="75" t="e">
        <f t="shared" si="9"/>
        <v>#DIV/0!</v>
      </c>
      <c r="W22" s="76" t="e">
        <f t="shared" si="9"/>
        <v>#DIV/0!</v>
      </c>
      <c r="X22" s="78" t="e">
        <f t="shared" si="9"/>
        <v>#DIV/0!</v>
      </c>
      <c r="Y22" s="74" t="e">
        <f t="shared" si="9"/>
        <v>#DIV/0!</v>
      </c>
      <c r="Z22" s="76" t="e">
        <f t="shared" si="9"/>
        <v>#DIV/0!</v>
      </c>
      <c r="AA22" s="78">
        <f t="shared" si="9"/>
        <v>60.50000000000001</v>
      </c>
      <c r="AB22" s="74" t="e">
        <f t="shared" si="9"/>
        <v>#DIV/0!</v>
      </c>
      <c r="AC22" s="79">
        <f t="shared" si="9"/>
        <v>60.50000000000001</v>
      </c>
      <c r="AD22" s="52"/>
      <c r="AE22" s="52"/>
    </row>
    <row r="23" spans="1:31" ht="30" customHeight="1">
      <c r="A23" s="111" t="s">
        <v>38</v>
      </c>
      <c r="B23" s="80"/>
      <c r="C23" s="81"/>
      <c r="D23" s="82" t="e">
        <f aca="true" t="shared" si="10" ref="D23:AC23">100-D16/D17*100</f>
        <v>#DIV/0!</v>
      </c>
      <c r="E23" s="82" t="e">
        <f t="shared" si="10"/>
        <v>#DIV/0!</v>
      </c>
      <c r="F23" s="82">
        <f t="shared" si="10"/>
        <v>100</v>
      </c>
      <c r="G23" s="82" t="e">
        <f t="shared" si="10"/>
        <v>#DIV/0!</v>
      </c>
      <c r="H23" s="82">
        <f t="shared" si="10"/>
        <v>100</v>
      </c>
      <c r="I23" s="82" t="e">
        <f t="shared" si="10"/>
        <v>#DIV/0!</v>
      </c>
      <c r="J23" s="83">
        <f t="shared" si="10"/>
        <v>100</v>
      </c>
      <c r="K23" s="84" t="e">
        <f t="shared" si="10"/>
        <v>#DIV/0!</v>
      </c>
      <c r="L23" s="85" t="e">
        <f t="shared" si="10"/>
        <v>#DIV/0!</v>
      </c>
      <c r="M23" s="82" t="e">
        <f t="shared" si="10"/>
        <v>#DIV/0!</v>
      </c>
      <c r="N23" s="82" t="e">
        <f t="shared" si="10"/>
        <v>#DIV/0!</v>
      </c>
      <c r="O23" s="82" t="e">
        <f t="shared" si="10"/>
        <v>#DIV/0!</v>
      </c>
      <c r="P23" s="82" t="e">
        <f t="shared" si="10"/>
        <v>#DIV/0!</v>
      </c>
      <c r="Q23" s="82" t="e">
        <f t="shared" si="10"/>
        <v>#DIV/0!</v>
      </c>
      <c r="R23" s="82" t="e">
        <f t="shared" si="10"/>
        <v>#DIV/0!</v>
      </c>
      <c r="S23" s="82" t="e">
        <f t="shared" si="10"/>
        <v>#DIV/0!</v>
      </c>
      <c r="T23" s="82" t="e">
        <f t="shared" si="10"/>
        <v>#DIV/0!</v>
      </c>
      <c r="U23" s="82" t="e">
        <f t="shared" si="10"/>
        <v>#DIV/0!</v>
      </c>
      <c r="V23" s="83" t="e">
        <f t="shared" si="10"/>
        <v>#DIV/0!</v>
      </c>
      <c r="W23" s="84" t="e">
        <f t="shared" si="10"/>
        <v>#DIV/0!</v>
      </c>
      <c r="X23" s="86" t="e">
        <f t="shared" si="10"/>
        <v>#DIV/0!</v>
      </c>
      <c r="Y23" s="82" t="e">
        <f t="shared" si="10"/>
        <v>#DIV/0!</v>
      </c>
      <c r="Z23" s="84" t="e">
        <f t="shared" si="10"/>
        <v>#DIV/0!</v>
      </c>
      <c r="AA23" s="86">
        <f t="shared" si="10"/>
        <v>100</v>
      </c>
      <c r="AB23" s="82" t="e">
        <f t="shared" si="10"/>
        <v>#DIV/0!</v>
      </c>
      <c r="AC23" s="87">
        <f t="shared" si="10"/>
        <v>100</v>
      </c>
      <c r="AD23" s="52"/>
      <c r="AE23" s="52"/>
    </row>
    <row r="24" spans="1:31" ht="24" customHeight="1">
      <c r="A24" s="112" t="s">
        <v>39</v>
      </c>
      <c r="B24" s="80"/>
      <c r="C24" s="81"/>
      <c r="D24" s="88" t="e">
        <f aca="true" t="shared" si="11" ref="D24:AC24">(D13+D14)/D17*100</f>
        <v>#DIV/0!</v>
      </c>
      <c r="E24" s="88" t="e">
        <f t="shared" si="11"/>
        <v>#DIV/0!</v>
      </c>
      <c r="F24" s="88">
        <f t="shared" si="11"/>
        <v>80</v>
      </c>
      <c r="G24" s="88" t="e">
        <f t="shared" si="11"/>
        <v>#DIV/0!</v>
      </c>
      <c r="H24" s="88">
        <f t="shared" si="11"/>
        <v>100</v>
      </c>
      <c r="I24" s="88" t="e">
        <f t="shared" si="11"/>
        <v>#DIV/0!</v>
      </c>
      <c r="J24" s="89">
        <f t="shared" si="11"/>
        <v>87.5</v>
      </c>
      <c r="K24" s="90" t="e">
        <f t="shared" si="11"/>
        <v>#DIV/0!</v>
      </c>
      <c r="L24" s="91" t="e">
        <f t="shared" si="11"/>
        <v>#DIV/0!</v>
      </c>
      <c r="M24" s="88" t="e">
        <f t="shared" si="11"/>
        <v>#DIV/0!</v>
      </c>
      <c r="N24" s="88" t="e">
        <f t="shared" si="11"/>
        <v>#DIV/0!</v>
      </c>
      <c r="O24" s="88" t="e">
        <f t="shared" si="11"/>
        <v>#DIV/0!</v>
      </c>
      <c r="P24" s="88" t="e">
        <f t="shared" si="11"/>
        <v>#DIV/0!</v>
      </c>
      <c r="Q24" s="88" t="e">
        <f t="shared" si="11"/>
        <v>#DIV/0!</v>
      </c>
      <c r="R24" s="88" t="e">
        <f t="shared" si="11"/>
        <v>#DIV/0!</v>
      </c>
      <c r="S24" s="88" t="e">
        <f t="shared" si="11"/>
        <v>#DIV/0!</v>
      </c>
      <c r="T24" s="88" t="e">
        <f t="shared" si="11"/>
        <v>#DIV/0!</v>
      </c>
      <c r="U24" s="88" t="e">
        <f t="shared" si="11"/>
        <v>#DIV/0!</v>
      </c>
      <c r="V24" s="89" t="e">
        <f t="shared" si="11"/>
        <v>#DIV/0!</v>
      </c>
      <c r="W24" s="90" t="e">
        <f t="shared" si="11"/>
        <v>#DIV/0!</v>
      </c>
      <c r="X24" s="92" t="e">
        <f t="shared" si="11"/>
        <v>#DIV/0!</v>
      </c>
      <c r="Y24" s="88" t="e">
        <f t="shared" si="11"/>
        <v>#DIV/0!</v>
      </c>
      <c r="Z24" s="90" t="e">
        <f t="shared" si="11"/>
        <v>#DIV/0!</v>
      </c>
      <c r="AA24" s="92">
        <f t="shared" si="11"/>
        <v>87.5</v>
      </c>
      <c r="AB24" s="88" t="e">
        <f t="shared" si="11"/>
        <v>#DIV/0!</v>
      </c>
      <c r="AC24" s="93">
        <f t="shared" si="11"/>
        <v>87.5</v>
      </c>
      <c r="AD24" s="52"/>
      <c r="AE24" s="52"/>
    </row>
    <row r="25" spans="1:31" s="100" customFormat="1" ht="80.25" customHeight="1">
      <c r="A25" s="94" t="s">
        <v>70</v>
      </c>
      <c r="B25" s="95" t="str">
        <f aca="true" t="shared" si="12" ref="B25:Z25">IF(B12=B17+B18+B19+B20+B21," ","ПРОВЕРИТЬ")</f>
        <v> </v>
      </c>
      <c r="C25" s="96" t="str">
        <f t="shared" si="12"/>
        <v> </v>
      </c>
      <c r="D25" s="96" t="str">
        <f t="shared" si="12"/>
        <v> </v>
      </c>
      <c r="E25" s="96" t="str">
        <f t="shared" si="12"/>
        <v> </v>
      </c>
      <c r="F25" s="96" t="str">
        <f t="shared" si="12"/>
        <v> </v>
      </c>
      <c r="G25" s="96" t="str">
        <f t="shared" si="12"/>
        <v> </v>
      </c>
      <c r="H25" s="96" t="str">
        <f t="shared" si="12"/>
        <v> </v>
      </c>
      <c r="I25" s="96" t="str">
        <f t="shared" si="12"/>
        <v> </v>
      </c>
      <c r="J25" s="96" t="str">
        <f t="shared" si="12"/>
        <v> </v>
      </c>
      <c r="K25" s="97" t="str">
        <f t="shared" si="12"/>
        <v> </v>
      </c>
      <c r="L25" s="95" t="str">
        <f t="shared" si="12"/>
        <v> </v>
      </c>
      <c r="M25" s="96" t="str">
        <f t="shared" si="12"/>
        <v> </v>
      </c>
      <c r="N25" s="96" t="str">
        <f t="shared" si="12"/>
        <v> </v>
      </c>
      <c r="O25" s="96" t="str">
        <f t="shared" si="12"/>
        <v> </v>
      </c>
      <c r="P25" s="96" t="str">
        <f t="shared" si="12"/>
        <v> </v>
      </c>
      <c r="Q25" s="96" t="str">
        <f t="shared" si="12"/>
        <v> </v>
      </c>
      <c r="R25" s="96" t="str">
        <f t="shared" si="12"/>
        <v> </v>
      </c>
      <c r="S25" s="96" t="str">
        <f t="shared" si="12"/>
        <v> </v>
      </c>
      <c r="T25" s="96" t="str">
        <f t="shared" si="12"/>
        <v> </v>
      </c>
      <c r="U25" s="96" t="str">
        <f t="shared" si="12"/>
        <v> </v>
      </c>
      <c r="V25" s="96" t="str">
        <f t="shared" si="12"/>
        <v> </v>
      </c>
      <c r="W25" s="97" t="str">
        <f t="shared" si="12"/>
        <v> </v>
      </c>
      <c r="X25" s="98" t="str">
        <f t="shared" si="12"/>
        <v> </v>
      </c>
      <c r="Y25" s="96" t="str">
        <f t="shared" si="12"/>
        <v> </v>
      </c>
      <c r="Z25" s="97" t="str">
        <f t="shared" si="12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3" ref="B26:Z26">IF(B12-B17-B18-B19-B20-B21=0," ",B12-B17-B18-B19-B20-B21)</f>
        <v> </v>
      </c>
      <c r="C26" s="103" t="str">
        <f t="shared" si="13"/>
        <v> </v>
      </c>
      <c r="D26" s="103" t="str">
        <f t="shared" si="13"/>
        <v> </v>
      </c>
      <c r="E26" s="103" t="str">
        <f t="shared" si="13"/>
        <v> </v>
      </c>
      <c r="F26" s="103" t="str">
        <f t="shared" si="13"/>
        <v> </v>
      </c>
      <c r="G26" s="103" t="str">
        <f t="shared" si="13"/>
        <v> </v>
      </c>
      <c r="H26" s="103" t="str">
        <f t="shared" si="13"/>
        <v> </v>
      </c>
      <c r="I26" s="103" t="str">
        <f t="shared" si="13"/>
        <v> </v>
      </c>
      <c r="J26" s="103" t="str">
        <f t="shared" si="13"/>
        <v> </v>
      </c>
      <c r="K26" s="104" t="str">
        <f t="shared" si="13"/>
        <v> </v>
      </c>
      <c r="L26" s="102" t="str">
        <f t="shared" si="13"/>
        <v> </v>
      </c>
      <c r="M26" s="103" t="str">
        <f t="shared" si="13"/>
        <v> </v>
      </c>
      <c r="N26" s="103" t="str">
        <f t="shared" si="13"/>
        <v> </v>
      </c>
      <c r="O26" s="103" t="str">
        <f t="shared" si="13"/>
        <v> </v>
      </c>
      <c r="P26" s="103" t="str">
        <f t="shared" si="13"/>
        <v> </v>
      </c>
      <c r="Q26" s="103" t="str">
        <f t="shared" si="13"/>
        <v> </v>
      </c>
      <c r="R26" s="103" t="str">
        <f t="shared" si="13"/>
        <v> </v>
      </c>
      <c r="S26" s="103" t="str">
        <f t="shared" si="13"/>
        <v> </v>
      </c>
      <c r="T26" s="103" t="str">
        <f t="shared" si="13"/>
        <v> </v>
      </c>
      <c r="U26" s="103" t="str">
        <f t="shared" si="13"/>
        <v> </v>
      </c>
      <c r="V26" s="103" t="str">
        <f t="shared" si="13"/>
        <v> </v>
      </c>
      <c r="W26" s="104" t="str">
        <f t="shared" si="13"/>
        <v> </v>
      </c>
      <c r="X26" s="105" t="str">
        <f t="shared" si="13"/>
        <v> </v>
      </c>
      <c r="Y26" s="106" t="str">
        <f t="shared" si="13"/>
        <v> </v>
      </c>
      <c r="Z26" s="106" t="str">
        <f t="shared" si="13"/>
        <v> </v>
      </c>
      <c r="AA26" s="99"/>
      <c r="AB26" s="99"/>
      <c r="AC26" s="99"/>
      <c r="AD26" s="99"/>
      <c r="AE26" s="99"/>
    </row>
    <row r="27" spans="2:26" s="107" customFormat="1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8" ht="12.75">
      <c r="A28" s="109" t="s">
        <v>31</v>
      </c>
      <c r="B28" s="148" t="s">
        <v>47</v>
      </c>
      <c r="C28" s="148"/>
      <c r="D28" s="148"/>
      <c r="E28" s="148"/>
      <c r="F28" s="148"/>
      <c r="G28" s="148"/>
      <c r="H28" s="148"/>
    </row>
    <row r="29" spans="1:8" ht="12.75">
      <c r="A29" s="109" t="s">
        <v>32</v>
      </c>
      <c r="B29" s="148" t="s">
        <v>46</v>
      </c>
      <c r="C29" s="148"/>
      <c r="D29" s="148"/>
      <c r="E29" s="148"/>
      <c r="F29" s="148"/>
      <c r="G29" s="148"/>
      <c r="H29" s="148"/>
    </row>
    <row r="30" spans="1:8" ht="12.75">
      <c r="A30" s="109" t="s">
        <v>33</v>
      </c>
      <c r="B30" s="148"/>
      <c r="C30" s="148"/>
      <c r="D30" s="148"/>
      <c r="E30" s="148"/>
      <c r="F30" s="148"/>
      <c r="G30" s="148"/>
      <c r="H30" s="148"/>
    </row>
  </sheetData>
  <sheetProtection/>
  <mergeCells count="29">
    <mergeCell ref="M3:Q3"/>
    <mergeCell ref="M4:Q4"/>
    <mergeCell ref="B30:H30"/>
    <mergeCell ref="B28:H28"/>
    <mergeCell ref="B29:H29"/>
    <mergeCell ref="D7:E7"/>
    <mergeCell ref="F7:G7"/>
    <mergeCell ref="H7:I7"/>
    <mergeCell ref="J7:K7"/>
    <mergeCell ref="B7:C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B6:K6"/>
    <mergeCell ref="A6:A8"/>
    <mergeCell ref="V7:W7"/>
    <mergeCell ref="L6:W6"/>
    <mergeCell ref="L7:M7"/>
    <mergeCell ref="N7:O7"/>
    <mergeCell ref="P7:Q7"/>
    <mergeCell ref="R7:S7"/>
    <mergeCell ref="T7:U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E30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13" sqref="X13:Y16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60</v>
      </c>
      <c r="C3" s="5"/>
      <c r="D3" s="5"/>
      <c r="E3" s="5"/>
      <c r="F3" s="5"/>
      <c r="G3" s="5"/>
      <c r="H3" s="5"/>
      <c r="I3" s="6"/>
      <c r="J3" s="6"/>
      <c r="K3" s="7"/>
      <c r="L3" s="7"/>
      <c r="M3" s="146"/>
      <c r="N3" s="146"/>
      <c r="O3" s="146"/>
      <c r="P3" s="146"/>
      <c r="Q3" s="146"/>
      <c r="T3" s="8"/>
      <c r="U3" s="8"/>
      <c r="V3" s="8"/>
      <c r="W3" s="9" t="s">
        <v>77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/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120">
        <v>25</v>
      </c>
      <c r="C9" s="121">
        <v>0</v>
      </c>
      <c r="D9" s="121">
        <v>30</v>
      </c>
      <c r="E9" s="121">
        <v>0</v>
      </c>
      <c r="F9" s="121">
        <v>33</v>
      </c>
      <c r="G9" s="121">
        <v>0</v>
      </c>
      <c r="H9" s="121">
        <v>28</v>
      </c>
      <c r="I9" s="121">
        <v>0</v>
      </c>
      <c r="J9" s="25">
        <f aca="true" t="shared" si="0" ref="J9:K12">B9+D9+F9+H9</f>
        <v>116</v>
      </c>
      <c r="K9" s="26">
        <f t="shared" si="0"/>
        <v>0</v>
      </c>
      <c r="L9" s="115">
        <v>34</v>
      </c>
      <c r="M9" s="116">
        <v>0</v>
      </c>
      <c r="N9" s="116">
        <v>33</v>
      </c>
      <c r="O9" s="116">
        <v>0</v>
      </c>
      <c r="P9" s="116">
        <v>25</v>
      </c>
      <c r="Q9" s="116">
        <v>0</v>
      </c>
      <c r="R9" s="116">
        <v>21</v>
      </c>
      <c r="S9" s="116">
        <v>0</v>
      </c>
      <c r="T9" s="116">
        <v>27</v>
      </c>
      <c r="U9" s="116">
        <v>0</v>
      </c>
      <c r="V9" s="29">
        <f aca="true" t="shared" si="1" ref="V9:W11">L9+N9+P9+R9+T9</f>
        <v>140</v>
      </c>
      <c r="W9" s="26">
        <f t="shared" si="1"/>
        <v>0</v>
      </c>
      <c r="X9" s="115">
        <v>17</v>
      </c>
      <c r="Y9" s="116">
        <v>24</v>
      </c>
      <c r="Z9" s="26">
        <f>SUM(X9:Y9)</f>
        <v>41</v>
      </c>
      <c r="AA9" s="31">
        <f aca="true" t="shared" si="2" ref="AA9:AA16">J9+V9+Z9</f>
        <v>297</v>
      </c>
      <c r="AB9" s="32">
        <f>K9+W9</f>
        <v>0</v>
      </c>
      <c r="AC9" s="33">
        <f>SUM(AA9:AB9)</f>
        <v>297</v>
      </c>
      <c r="AD9" s="30">
        <v>0</v>
      </c>
      <c r="AE9" s="33">
        <v>0</v>
      </c>
    </row>
    <row r="10" spans="1:31" ht="30.75" customHeight="1">
      <c r="A10" s="34" t="s">
        <v>73</v>
      </c>
      <c r="B10" s="115">
        <v>1</v>
      </c>
      <c r="C10" s="116"/>
      <c r="D10" s="116"/>
      <c r="E10" s="116"/>
      <c r="F10" s="116">
        <v>1</v>
      </c>
      <c r="G10" s="116"/>
      <c r="H10" s="116">
        <v>1</v>
      </c>
      <c r="I10" s="116"/>
      <c r="J10" s="25">
        <f t="shared" si="0"/>
        <v>3</v>
      </c>
      <c r="K10" s="26">
        <f t="shared" si="0"/>
        <v>0</v>
      </c>
      <c r="L10" s="115">
        <v>1</v>
      </c>
      <c r="M10" s="116"/>
      <c r="N10" s="116"/>
      <c r="O10" s="116"/>
      <c r="P10" s="116"/>
      <c r="Q10" s="116"/>
      <c r="R10" s="116"/>
      <c r="S10" s="116"/>
      <c r="T10" s="116">
        <v>2</v>
      </c>
      <c r="U10" s="116"/>
      <c r="V10" s="29">
        <f t="shared" si="1"/>
        <v>3</v>
      </c>
      <c r="W10" s="26">
        <f t="shared" si="1"/>
        <v>0</v>
      </c>
      <c r="X10" s="115">
        <v>2</v>
      </c>
      <c r="Y10" s="116"/>
      <c r="Z10" s="26">
        <f>SUM(X10:Y10)</f>
        <v>2</v>
      </c>
      <c r="AA10" s="35">
        <f t="shared" si="2"/>
        <v>8</v>
      </c>
      <c r="AB10" s="36">
        <f>K10+W10</f>
        <v>0</v>
      </c>
      <c r="AC10" s="37">
        <f>SUM(AA10:AB10)</f>
        <v>8</v>
      </c>
      <c r="AD10" s="30">
        <v>0</v>
      </c>
      <c r="AE10" s="33">
        <v>0</v>
      </c>
    </row>
    <row r="11" spans="1:31" ht="28.5" customHeight="1">
      <c r="A11" s="34" t="s">
        <v>74</v>
      </c>
      <c r="B11" s="115">
        <v>2</v>
      </c>
      <c r="C11" s="116"/>
      <c r="D11" s="116">
        <v>1</v>
      </c>
      <c r="E11" s="116"/>
      <c r="F11" s="116">
        <v>1</v>
      </c>
      <c r="G11" s="116"/>
      <c r="H11" s="116">
        <v>1</v>
      </c>
      <c r="I11" s="116"/>
      <c r="J11" s="25">
        <f t="shared" si="0"/>
        <v>5</v>
      </c>
      <c r="K11" s="26">
        <f t="shared" si="0"/>
        <v>0</v>
      </c>
      <c r="L11" s="115"/>
      <c r="M11" s="116"/>
      <c r="N11" s="116"/>
      <c r="O11" s="116"/>
      <c r="P11" s="116">
        <v>1</v>
      </c>
      <c r="Q11" s="116"/>
      <c r="R11" s="116"/>
      <c r="S11" s="116"/>
      <c r="T11" s="116">
        <v>1</v>
      </c>
      <c r="U11" s="116"/>
      <c r="V11" s="29">
        <f t="shared" si="1"/>
        <v>2</v>
      </c>
      <c r="W11" s="26">
        <f t="shared" si="1"/>
        <v>0</v>
      </c>
      <c r="X11" s="115"/>
      <c r="Y11" s="116"/>
      <c r="Z11" s="26">
        <f>SUM(X11:Y11)</f>
        <v>0</v>
      </c>
      <c r="AA11" s="35">
        <f t="shared" si="2"/>
        <v>7</v>
      </c>
      <c r="AB11" s="36">
        <f>K11+W11</f>
        <v>0</v>
      </c>
      <c r="AC11" s="37">
        <f>SUM(AA11:AB11)</f>
        <v>7</v>
      </c>
      <c r="AD11" s="30">
        <v>0</v>
      </c>
      <c r="AE11" s="33">
        <v>0</v>
      </c>
    </row>
    <row r="12" spans="1:31" ht="16.5" thickBot="1">
      <c r="A12" s="39" t="s">
        <v>75</v>
      </c>
      <c r="B12" s="40">
        <f aca="true" t="shared" si="3" ref="B12:I12">B9-B10+B11</f>
        <v>26</v>
      </c>
      <c r="C12" s="41">
        <f t="shared" si="3"/>
        <v>0</v>
      </c>
      <c r="D12" s="41">
        <f t="shared" si="3"/>
        <v>31</v>
      </c>
      <c r="E12" s="41">
        <f t="shared" si="3"/>
        <v>0</v>
      </c>
      <c r="F12" s="41">
        <f t="shared" si="3"/>
        <v>33</v>
      </c>
      <c r="G12" s="41">
        <f t="shared" si="3"/>
        <v>0</v>
      </c>
      <c r="H12" s="41">
        <f t="shared" si="3"/>
        <v>28</v>
      </c>
      <c r="I12" s="41">
        <f t="shared" si="3"/>
        <v>0</v>
      </c>
      <c r="J12" s="42">
        <f t="shared" si="0"/>
        <v>118</v>
      </c>
      <c r="K12" s="43">
        <f t="shared" si="0"/>
        <v>0</v>
      </c>
      <c r="L12" s="40">
        <f aca="true" t="shared" si="4" ref="L12:Z12">L9-L10+L11</f>
        <v>33</v>
      </c>
      <c r="M12" s="41">
        <f t="shared" si="4"/>
        <v>0</v>
      </c>
      <c r="N12" s="41">
        <f t="shared" si="4"/>
        <v>33</v>
      </c>
      <c r="O12" s="41">
        <f t="shared" si="4"/>
        <v>0</v>
      </c>
      <c r="P12" s="41">
        <f t="shared" si="4"/>
        <v>26</v>
      </c>
      <c r="Q12" s="41">
        <f t="shared" si="4"/>
        <v>0</v>
      </c>
      <c r="R12" s="41">
        <f t="shared" si="4"/>
        <v>21</v>
      </c>
      <c r="S12" s="41">
        <f t="shared" si="4"/>
        <v>0</v>
      </c>
      <c r="T12" s="41">
        <f t="shared" si="4"/>
        <v>26</v>
      </c>
      <c r="U12" s="41">
        <f t="shared" si="4"/>
        <v>0</v>
      </c>
      <c r="V12" s="44">
        <f t="shared" si="4"/>
        <v>139</v>
      </c>
      <c r="W12" s="43">
        <f t="shared" si="4"/>
        <v>0</v>
      </c>
      <c r="X12" s="45">
        <f t="shared" si="4"/>
        <v>15</v>
      </c>
      <c r="Y12" s="41">
        <f t="shared" si="4"/>
        <v>24</v>
      </c>
      <c r="Z12" s="46">
        <f t="shared" si="4"/>
        <v>39</v>
      </c>
      <c r="AA12" s="45">
        <f t="shared" si="2"/>
        <v>296</v>
      </c>
      <c r="AB12" s="41">
        <f>AB9-AB10+AB11</f>
        <v>0</v>
      </c>
      <c r="AC12" s="46"/>
      <c r="AD12" s="47">
        <f>AD9-AD10+AD11</f>
        <v>0</v>
      </c>
      <c r="AE12" s="48"/>
    </row>
    <row r="13" spans="1:31" ht="25.5" customHeight="1" thickBot="1">
      <c r="A13" s="49" t="s">
        <v>76</v>
      </c>
      <c r="B13" s="50"/>
      <c r="C13" s="51"/>
      <c r="D13" s="116">
        <v>16</v>
      </c>
      <c r="E13" s="116">
        <v>0</v>
      </c>
      <c r="F13" s="116">
        <v>13</v>
      </c>
      <c r="G13" s="116">
        <v>0</v>
      </c>
      <c r="H13" s="116">
        <v>7</v>
      </c>
      <c r="I13" s="116">
        <v>0</v>
      </c>
      <c r="J13" s="25">
        <f>F13+H13+D13</f>
        <v>36</v>
      </c>
      <c r="K13" s="26">
        <f>E13+G13+I13</f>
        <v>0</v>
      </c>
      <c r="L13" s="115">
        <v>4</v>
      </c>
      <c r="M13" s="116">
        <v>0</v>
      </c>
      <c r="N13" s="116">
        <v>7</v>
      </c>
      <c r="O13" s="116">
        <v>0</v>
      </c>
      <c r="P13" s="116">
        <v>6</v>
      </c>
      <c r="Q13" s="116">
        <v>0</v>
      </c>
      <c r="R13" s="116">
        <v>1</v>
      </c>
      <c r="S13" s="116">
        <v>0</v>
      </c>
      <c r="T13" s="116">
        <v>6</v>
      </c>
      <c r="U13" s="116">
        <v>0</v>
      </c>
      <c r="V13" s="29">
        <f aca="true" t="shared" si="5" ref="V13:W16">L13+N13+P13+R13+T13</f>
        <v>24</v>
      </c>
      <c r="W13" s="26">
        <f t="shared" si="5"/>
        <v>0</v>
      </c>
      <c r="X13" s="115">
        <v>4</v>
      </c>
      <c r="Y13" s="116">
        <v>7</v>
      </c>
      <c r="Z13" s="26">
        <f>SUM(X13:Y13)</f>
        <v>11</v>
      </c>
      <c r="AA13" s="35">
        <f t="shared" si="2"/>
        <v>71</v>
      </c>
      <c r="AB13" s="36">
        <f>K13+W13</f>
        <v>0</v>
      </c>
      <c r="AC13" s="37">
        <f>SUM(AA13:AB13)</f>
        <v>71</v>
      </c>
      <c r="AD13" s="113">
        <f>AA13/AA17*100</f>
        <v>26.296296296296294</v>
      </c>
      <c r="AE13" s="52"/>
    </row>
    <row r="14" spans="1:31" ht="15.75">
      <c r="A14" s="53" t="s">
        <v>26</v>
      </c>
      <c r="B14" s="50"/>
      <c r="C14" s="51"/>
      <c r="D14" s="116">
        <v>10</v>
      </c>
      <c r="E14" s="116">
        <v>0</v>
      </c>
      <c r="F14" s="116">
        <v>10</v>
      </c>
      <c r="G14" s="116">
        <v>0</v>
      </c>
      <c r="H14" s="116">
        <v>10</v>
      </c>
      <c r="I14" s="116">
        <v>0</v>
      </c>
      <c r="J14" s="25">
        <f>F14+H14+D14</f>
        <v>30</v>
      </c>
      <c r="K14" s="26">
        <f>E14+G14+I14</f>
        <v>0</v>
      </c>
      <c r="L14" s="115">
        <v>13</v>
      </c>
      <c r="M14" s="116">
        <v>0</v>
      </c>
      <c r="N14" s="116">
        <v>16</v>
      </c>
      <c r="O14" s="116">
        <v>0</v>
      </c>
      <c r="P14" s="116">
        <v>8</v>
      </c>
      <c r="Q14" s="116">
        <v>0</v>
      </c>
      <c r="R14" s="116">
        <v>7</v>
      </c>
      <c r="S14" s="116">
        <v>0</v>
      </c>
      <c r="T14" s="116">
        <v>11</v>
      </c>
      <c r="U14" s="116">
        <v>0</v>
      </c>
      <c r="V14" s="29">
        <f t="shared" si="5"/>
        <v>55</v>
      </c>
      <c r="W14" s="26">
        <f t="shared" si="5"/>
        <v>0</v>
      </c>
      <c r="X14" s="115">
        <v>9</v>
      </c>
      <c r="Y14" s="116">
        <v>12</v>
      </c>
      <c r="Z14" s="26">
        <f>SUM(X14:Y14)</f>
        <v>21</v>
      </c>
      <c r="AA14" s="35">
        <f t="shared" si="2"/>
        <v>106</v>
      </c>
      <c r="AB14" s="36">
        <f>K14+W14</f>
        <v>0</v>
      </c>
      <c r="AC14" s="37">
        <f>SUM(AA14:AB14)</f>
        <v>106</v>
      </c>
      <c r="AD14" s="52"/>
      <c r="AE14" s="52"/>
    </row>
    <row r="15" spans="1:31" ht="15.75">
      <c r="A15" s="53" t="s">
        <v>27</v>
      </c>
      <c r="B15" s="50"/>
      <c r="C15" s="51"/>
      <c r="D15" s="116">
        <v>5</v>
      </c>
      <c r="E15" s="116">
        <v>0</v>
      </c>
      <c r="F15" s="116">
        <v>10</v>
      </c>
      <c r="G15" s="116">
        <v>0</v>
      </c>
      <c r="H15" s="116">
        <v>11</v>
      </c>
      <c r="I15" s="116">
        <v>0</v>
      </c>
      <c r="J15" s="25">
        <f>F15+H15+D15</f>
        <v>26</v>
      </c>
      <c r="K15" s="26">
        <v>0</v>
      </c>
      <c r="L15" s="115">
        <v>16</v>
      </c>
      <c r="M15" s="116">
        <v>0</v>
      </c>
      <c r="N15" s="116">
        <v>10</v>
      </c>
      <c r="O15" s="116">
        <v>0</v>
      </c>
      <c r="P15" s="116">
        <v>12</v>
      </c>
      <c r="Q15" s="116">
        <v>0</v>
      </c>
      <c r="R15" s="116">
        <v>13</v>
      </c>
      <c r="S15" s="116">
        <v>0</v>
      </c>
      <c r="T15" s="116">
        <v>9</v>
      </c>
      <c r="U15" s="116">
        <v>0</v>
      </c>
      <c r="V15" s="29">
        <f t="shared" si="5"/>
        <v>60</v>
      </c>
      <c r="W15" s="26">
        <f t="shared" si="5"/>
        <v>0</v>
      </c>
      <c r="X15" s="115">
        <v>2</v>
      </c>
      <c r="Y15" s="116">
        <v>5</v>
      </c>
      <c r="Z15" s="26">
        <f>SUM(X15:Y15)</f>
        <v>7</v>
      </c>
      <c r="AA15" s="35">
        <f t="shared" si="2"/>
        <v>93</v>
      </c>
      <c r="AB15" s="36">
        <f>K15+W15</f>
        <v>0</v>
      </c>
      <c r="AC15" s="37">
        <f>SUM(AA15:AB15)</f>
        <v>93</v>
      </c>
      <c r="AD15" s="52"/>
      <c r="AE15" s="52"/>
    </row>
    <row r="16" spans="1:31" ht="15.75">
      <c r="A16" s="53" t="s">
        <v>28</v>
      </c>
      <c r="B16" s="50"/>
      <c r="C16" s="51"/>
      <c r="D16" s="116"/>
      <c r="E16" s="116"/>
      <c r="F16" s="116"/>
      <c r="G16" s="116"/>
      <c r="H16" s="116"/>
      <c r="I16" s="116"/>
      <c r="J16" s="25">
        <f>F16+H16+D16</f>
        <v>0</v>
      </c>
      <c r="K16" s="26">
        <f>E16+G16+I16</f>
        <v>0</v>
      </c>
      <c r="L16" s="115"/>
      <c r="M16" s="116"/>
      <c r="N16" s="116"/>
      <c r="O16" s="116"/>
      <c r="P16" s="116"/>
      <c r="Q16" s="116"/>
      <c r="R16" s="116"/>
      <c r="S16" s="116"/>
      <c r="T16" s="116"/>
      <c r="U16" s="116"/>
      <c r="V16" s="29">
        <f t="shared" si="5"/>
        <v>0</v>
      </c>
      <c r="W16" s="26">
        <f t="shared" si="5"/>
        <v>0</v>
      </c>
      <c r="X16" s="115"/>
      <c r="Y16" s="116"/>
      <c r="Z16" s="26">
        <f>SUM(X16:Y16)</f>
        <v>0</v>
      </c>
      <c r="AA16" s="35">
        <f t="shared" si="2"/>
        <v>0</v>
      </c>
      <c r="AB16" s="36">
        <f>K16+W16</f>
        <v>0</v>
      </c>
      <c r="AC16" s="37">
        <f>SUM(AA16:AB16)</f>
        <v>0</v>
      </c>
      <c r="AD16" s="52"/>
      <c r="AE16" s="52"/>
    </row>
    <row r="17" spans="1:31" ht="27" customHeight="1">
      <c r="A17" s="54" t="s">
        <v>29</v>
      </c>
      <c r="B17" s="55"/>
      <c r="C17" s="56"/>
      <c r="D17" s="57">
        <f aca="true" t="shared" si="6" ref="D17:K17">SUM(D13:D16)</f>
        <v>31</v>
      </c>
      <c r="E17" s="57">
        <f t="shared" si="6"/>
        <v>0</v>
      </c>
      <c r="F17" s="57">
        <f t="shared" si="6"/>
        <v>33</v>
      </c>
      <c r="G17" s="57">
        <f t="shared" si="6"/>
        <v>0</v>
      </c>
      <c r="H17" s="57">
        <f t="shared" si="6"/>
        <v>28</v>
      </c>
      <c r="I17" s="57">
        <f t="shared" si="6"/>
        <v>0</v>
      </c>
      <c r="J17" s="57">
        <f t="shared" si="6"/>
        <v>92</v>
      </c>
      <c r="K17" s="58">
        <f t="shared" si="6"/>
        <v>0</v>
      </c>
      <c r="L17" s="60">
        <f aca="true" t="shared" si="7" ref="L17:AB17">SUM(L13:L16)</f>
        <v>33</v>
      </c>
      <c r="M17" s="60">
        <f t="shared" si="7"/>
        <v>0</v>
      </c>
      <c r="N17" s="60">
        <f t="shared" si="7"/>
        <v>33</v>
      </c>
      <c r="O17" s="60">
        <f t="shared" si="7"/>
        <v>0</v>
      </c>
      <c r="P17" s="60">
        <f t="shared" si="7"/>
        <v>26</v>
      </c>
      <c r="Q17" s="60">
        <f t="shared" si="7"/>
        <v>0</v>
      </c>
      <c r="R17" s="60">
        <f t="shared" si="7"/>
        <v>21</v>
      </c>
      <c r="S17" s="60">
        <v>0</v>
      </c>
      <c r="T17" s="60">
        <f t="shared" si="7"/>
        <v>26</v>
      </c>
      <c r="U17" s="60">
        <f t="shared" si="7"/>
        <v>0</v>
      </c>
      <c r="V17" s="61">
        <f t="shared" si="7"/>
        <v>139</v>
      </c>
      <c r="W17" s="58">
        <f t="shared" si="7"/>
        <v>0</v>
      </c>
      <c r="X17" s="60">
        <f>X13+X14+X15+X16</f>
        <v>15</v>
      </c>
      <c r="Y17" s="60">
        <f>Y13+Y14+Y15+Y16</f>
        <v>24</v>
      </c>
      <c r="Z17" s="63">
        <f t="shared" si="7"/>
        <v>39</v>
      </c>
      <c r="AA17" s="62">
        <f>J17+V17+Z17</f>
        <v>270</v>
      </c>
      <c r="AB17" s="60">
        <f t="shared" si="7"/>
        <v>0</v>
      </c>
      <c r="AC17" s="63">
        <f>AA17</f>
        <v>270</v>
      </c>
      <c r="AD17" s="52"/>
      <c r="AE17" s="52"/>
    </row>
    <row r="18" spans="1:31" ht="36">
      <c r="A18" s="64" t="s">
        <v>40</v>
      </c>
      <c r="B18" s="27">
        <v>26</v>
      </c>
      <c r="C18" s="28">
        <v>0</v>
      </c>
      <c r="D18" s="28"/>
      <c r="E18" s="28">
        <v>0</v>
      </c>
      <c r="F18" s="51">
        <v>0</v>
      </c>
      <c r="G18" s="51">
        <v>0</v>
      </c>
      <c r="H18" s="51">
        <v>0</v>
      </c>
      <c r="I18" s="51">
        <v>0</v>
      </c>
      <c r="J18" s="25">
        <f>B18+C18+D18+E18</f>
        <v>26</v>
      </c>
      <c r="K18" s="26">
        <f aca="true" t="shared" si="8" ref="J18:K21">C18+E18+G18+I18</f>
        <v>0</v>
      </c>
      <c r="L18" s="27"/>
      <c r="M18" s="28"/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65">
        <v>0</v>
      </c>
      <c r="W18" s="66">
        <v>0</v>
      </c>
      <c r="X18" s="67"/>
      <c r="Y18" s="51"/>
      <c r="Z18" s="66"/>
      <c r="AA18" s="68">
        <f>J18+V18+Y20+Z18</f>
        <v>26</v>
      </c>
      <c r="AB18" s="69"/>
      <c r="AC18" s="70">
        <f>AA18+AB18</f>
        <v>26</v>
      </c>
      <c r="AD18" s="52"/>
      <c r="AE18" s="52"/>
    </row>
    <row r="19" spans="1:31" ht="18" customHeight="1">
      <c r="A19" s="71" t="s">
        <v>35</v>
      </c>
      <c r="B19" s="50">
        <v>0</v>
      </c>
      <c r="C19" s="51">
        <v>0</v>
      </c>
      <c r="D19" s="28"/>
      <c r="E19" s="28"/>
      <c r="F19" s="28"/>
      <c r="G19" s="28"/>
      <c r="H19" s="28"/>
      <c r="I19" s="28"/>
      <c r="J19" s="25">
        <f t="shared" si="8"/>
        <v>0</v>
      </c>
      <c r="K19" s="26">
        <f t="shared" si="8"/>
        <v>0</v>
      </c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9">
        <f aca="true" t="shared" si="9" ref="V19:W21">L19+N19+P19+R19+T19</f>
        <v>0</v>
      </c>
      <c r="W19" s="26">
        <f t="shared" si="9"/>
        <v>0</v>
      </c>
      <c r="X19" s="30">
        <v>0</v>
      </c>
      <c r="Y19" s="28">
        <v>0</v>
      </c>
      <c r="Z19" s="26">
        <f>SUM(X19:Y19)</f>
        <v>0</v>
      </c>
      <c r="AA19" s="35">
        <f>J19+V19+Z19</f>
        <v>0</v>
      </c>
      <c r="AB19" s="36">
        <f>K19+W19</f>
        <v>0</v>
      </c>
      <c r="AC19" s="37">
        <f>SUM(AA19:AB19)</f>
        <v>0</v>
      </c>
      <c r="AD19" s="52"/>
      <c r="AE19" s="52"/>
    </row>
    <row r="20" spans="1:31" ht="21" customHeight="1">
      <c r="A20" s="71" t="s">
        <v>54</v>
      </c>
      <c r="B20" s="50">
        <v>0</v>
      </c>
      <c r="C20" s="51">
        <v>0</v>
      </c>
      <c r="D20" s="28"/>
      <c r="E20" s="28"/>
      <c r="F20" s="28"/>
      <c r="G20" s="28"/>
      <c r="H20" s="28"/>
      <c r="I20" s="28"/>
      <c r="J20" s="25">
        <f t="shared" si="8"/>
        <v>0</v>
      </c>
      <c r="K20" s="26">
        <f t="shared" si="8"/>
        <v>0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9">
        <f t="shared" si="9"/>
        <v>0</v>
      </c>
      <c r="W20" s="26">
        <f t="shared" si="9"/>
        <v>0</v>
      </c>
      <c r="X20" s="30">
        <v>0</v>
      </c>
      <c r="Y20" s="28">
        <v>0</v>
      </c>
      <c r="Z20" s="26">
        <f>SUM(X20:Y20)</f>
        <v>0</v>
      </c>
      <c r="AA20" s="35">
        <f>J20+V20+Z20</f>
        <v>0</v>
      </c>
      <c r="AB20" s="36">
        <f>K20+W20</f>
        <v>0</v>
      </c>
      <c r="AC20" s="37">
        <f>SUM(AA20:AB20)</f>
        <v>0</v>
      </c>
      <c r="AD20" s="52"/>
      <c r="AE20" s="52"/>
    </row>
    <row r="21" spans="1:31" ht="28.5" customHeight="1">
      <c r="A21" s="71" t="s">
        <v>36</v>
      </c>
      <c r="B21" s="50">
        <v>0</v>
      </c>
      <c r="C21" s="51">
        <v>0</v>
      </c>
      <c r="D21" s="28"/>
      <c r="E21" s="28"/>
      <c r="F21" s="28"/>
      <c r="G21" s="28"/>
      <c r="H21" s="28"/>
      <c r="I21" s="28"/>
      <c r="J21" s="25">
        <f t="shared" si="8"/>
        <v>0</v>
      </c>
      <c r="K21" s="26">
        <f t="shared" si="8"/>
        <v>0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9">
        <f t="shared" si="9"/>
        <v>0</v>
      </c>
      <c r="W21" s="26">
        <f t="shared" si="9"/>
        <v>0</v>
      </c>
      <c r="X21" s="30">
        <v>0</v>
      </c>
      <c r="Y21" s="28">
        <v>0</v>
      </c>
      <c r="Z21" s="26">
        <f>SUM(X21:Y21)</f>
        <v>0</v>
      </c>
      <c r="AA21" s="35">
        <f>J21+V21+Z21</f>
        <v>0</v>
      </c>
      <c r="AB21" s="36">
        <f>K21+W21</f>
        <v>0</v>
      </c>
      <c r="AC21" s="37">
        <f>SUM(AA21:AB21)</f>
        <v>0</v>
      </c>
      <c r="AD21" s="52"/>
      <c r="AE21" s="52"/>
    </row>
    <row r="22" spans="1:31" ht="24" customHeight="1">
      <c r="A22" s="110" t="s">
        <v>37</v>
      </c>
      <c r="B22" s="72"/>
      <c r="C22" s="73"/>
      <c r="D22" s="74">
        <f aca="true" t="shared" si="10" ref="D22:AC22">(1*D13+0.64*D14+0.36*D15+0.16*D16)/D17*100</f>
        <v>78.06451612903226</v>
      </c>
      <c r="E22" s="74" t="e">
        <f t="shared" si="10"/>
        <v>#DIV/0!</v>
      </c>
      <c r="F22" s="74">
        <f t="shared" si="10"/>
        <v>69.6969696969697</v>
      </c>
      <c r="G22" s="74" t="e">
        <f t="shared" si="10"/>
        <v>#DIV/0!</v>
      </c>
      <c r="H22" s="74">
        <f t="shared" si="10"/>
        <v>62</v>
      </c>
      <c r="I22" s="74" t="e">
        <f t="shared" si="10"/>
        <v>#DIV/0!</v>
      </c>
      <c r="J22" s="75">
        <f t="shared" si="10"/>
        <v>70.17391304347827</v>
      </c>
      <c r="K22" s="76" t="e">
        <f t="shared" si="10"/>
        <v>#DIV/0!</v>
      </c>
      <c r="L22" s="77">
        <f t="shared" si="10"/>
        <v>54.78787878787878</v>
      </c>
      <c r="M22" s="74" t="e">
        <f t="shared" si="10"/>
        <v>#DIV/0!</v>
      </c>
      <c r="N22" s="74">
        <f t="shared" si="10"/>
        <v>63.151515151515156</v>
      </c>
      <c r="O22" s="74" t="e">
        <f t="shared" si="10"/>
        <v>#DIV/0!</v>
      </c>
      <c r="P22" s="74">
        <f t="shared" si="10"/>
        <v>59.384615384615394</v>
      </c>
      <c r="Q22" s="74" t="e">
        <f t="shared" si="10"/>
        <v>#DIV/0!</v>
      </c>
      <c r="R22" s="74">
        <f t="shared" si="10"/>
        <v>48.38095238095238</v>
      </c>
      <c r="S22" s="74" t="e">
        <f t="shared" si="10"/>
        <v>#DIV/0!</v>
      </c>
      <c r="T22" s="74">
        <f t="shared" si="10"/>
        <v>62.615384615384606</v>
      </c>
      <c r="U22" s="74" t="e">
        <f t="shared" si="10"/>
        <v>#DIV/0!</v>
      </c>
      <c r="V22" s="75">
        <f t="shared" si="10"/>
        <v>58.1294964028777</v>
      </c>
      <c r="W22" s="76" t="e">
        <f t="shared" si="10"/>
        <v>#DIV/0!</v>
      </c>
      <c r="X22" s="78">
        <f t="shared" si="10"/>
        <v>69.86666666666666</v>
      </c>
      <c r="Y22" s="74">
        <f t="shared" si="10"/>
        <v>68.66666666666667</v>
      </c>
      <c r="Z22" s="76">
        <f t="shared" si="10"/>
        <v>69.12820512820512</v>
      </c>
      <c r="AA22" s="78">
        <f>(1*AA13+0.64*AA14+0.36*AA15+0.16*AA16)/AA17*100</f>
        <v>63.82222222222222</v>
      </c>
      <c r="AB22" s="74" t="e">
        <f t="shared" si="10"/>
        <v>#DIV/0!</v>
      </c>
      <c r="AC22" s="79">
        <f t="shared" si="10"/>
        <v>63.82222222222222</v>
      </c>
      <c r="AD22" s="52"/>
      <c r="AE22" s="52"/>
    </row>
    <row r="23" spans="1:31" ht="30" customHeight="1">
      <c r="A23" s="111" t="s">
        <v>38</v>
      </c>
      <c r="B23" s="80"/>
      <c r="C23" s="81"/>
      <c r="D23" s="82">
        <f aca="true" t="shared" si="11" ref="D23:AC23">100-D16/D17*100</f>
        <v>100</v>
      </c>
      <c r="E23" s="82" t="e">
        <f t="shared" si="11"/>
        <v>#DIV/0!</v>
      </c>
      <c r="F23" s="82">
        <f t="shared" si="11"/>
        <v>100</v>
      </c>
      <c r="G23" s="82" t="e">
        <f t="shared" si="11"/>
        <v>#DIV/0!</v>
      </c>
      <c r="H23" s="82">
        <f t="shared" si="11"/>
        <v>100</v>
      </c>
      <c r="I23" s="82" t="e">
        <f t="shared" si="11"/>
        <v>#DIV/0!</v>
      </c>
      <c r="J23" s="83">
        <f t="shared" si="11"/>
        <v>100</v>
      </c>
      <c r="K23" s="84" t="e">
        <f t="shared" si="11"/>
        <v>#DIV/0!</v>
      </c>
      <c r="L23" s="85">
        <f t="shared" si="11"/>
        <v>100</v>
      </c>
      <c r="M23" s="82" t="e">
        <f t="shared" si="11"/>
        <v>#DIV/0!</v>
      </c>
      <c r="N23" s="82">
        <f t="shared" si="11"/>
        <v>100</v>
      </c>
      <c r="O23" s="82" t="e">
        <f t="shared" si="11"/>
        <v>#DIV/0!</v>
      </c>
      <c r="P23" s="82">
        <f t="shared" si="11"/>
        <v>100</v>
      </c>
      <c r="Q23" s="82" t="e">
        <f t="shared" si="11"/>
        <v>#DIV/0!</v>
      </c>
      <c r="R23" s="82">
        <f t="shared" si="11"/>
        <v>100</v>
      </c>
      <c r="S23" s="82" t="e">
        <f t="shared" si="11"/>
        <v>#DIV/0!</v>
      </c>
      <c r="T23" s="82">
        <f t="shared" si="11"/>
        <v>100</v>
      </c>
      <c r="U23" s="82" t="e">
        <f t="shared" si="11"/>
        <v>#DIV/0!</v>
      </c>
      <c r="V23" s="83">
        <f t="shared" si="11"/>
        <v>100</v>
      </c>
      <c r="W23" s="84" t="e">
        <f t="shared" si="11"/>
        <v>#DIV/0!</v>
      </c>
      <c r="X23" s="86">
        <f t="shared" si="11"/>
        <v>100</v>
      </c>
      <c r="Y23" s="82">
        <f t="shared" si="11"/>
        <v>100</v>
      </c>
      <c r="Z23" s="84">
        <f t="shared" si="11"/>
        <v>100</v>
      </c>
      <c r="AA23" s="86">
        <f t="shared" si="11"/>
        <v>100</v>
      </c>
      <c r="AB23" s="82" t="e">
        <f t="shared" si="11"/>
        <v>#DIV/0!</v>
      </c>
      <c r="AC23" s="87">
        <f t="shared" si="11"/>
        <v>100</v>
      </c>
      <c r="AD23" s="52"/>
      <c r="AE23" s="52"/>
    </row>
    <row r="24" spans="1:31" ht="24" customHeight="1">
      <c r="A24" s="112" t="s">
        <v>39</v>
      </c>
      <c r="B24" s="80"/>
      <c r="C24" s="81"/>
      <c r="D24" s="88">
        <f aca="true" t="shared" si="12" ref="D24:AC24">(D13+D14)/D17*100</f>
        <v>83.87096774193549</v>
      </c>
      <c r="E24" s="88" t="e">
        <f t="shared" si="12"/>
        <v>#DIV/0!</v>
      </c>
      <c r="F24" s="88">
        <f t="shared" si="12"/>
        <v>69.6969696969697</v>
      </c>
      <c r="G24" s="88" t="e">
        <f t="shared" si="12"/>
        <v>#DIV/0!</v>
      </c>
      <c r="H24" s="88">
        <f t="shared" si="12"/>
        <v>60.71428571428571</v>
      </c>
      <c r="I24" s="88" t="e">
        <f t="shared" si="12"/>
        <v>#DIV/0!</v>
      </c>
      <c r="J24" s="89">
        <f t="shared" si="12"/>
        <v>71.73913043478261</v>
      </c>
      <c r="K24" s="90" t="e">
        <f t="shared" si="12"/>
        <v>#DIV/0!</v>
      </c>
      <c r="L24" s="91">
        <f t="shared" si="12"/>
        <v>51.515151515151516</v>
      </c>
      <c r="M24" s="88" t="e">
        <f t="shared" si="12"/>
        <v>#DIV/0!</v>
      </c>
      <c r="N24" s="88">
        <f t="shared" si="12"/>
        <v>69.6969696969697</v>
      </c>
      <c r="O24" s="88" t="e">
        <f t="shared" si="12"/>
        <v>#DIV/0!</v>
      </c>
      <c r="P24" s="88">
        <f t="shared" si="12"/>
        <v>53.84615384615385</v>
      </c>
      <c r="Q24" s="88" t="e">
        <f t="shared" si="12"/>
        <v>#DIV/0!</v>
      </c>
      <c r="R24" s="88">
        <f t="shared" si="12"/>
        <v>38.095238095238095</v>
      </c>
      <c r="S24" s="88" t="e">
        <f t="shared" si="12"/>
        <v>#DIV/0!</v>
      </c>
      <c r="T24" s="88">
        <f t="shared" si="12"/>
        <v>65.38461538461539</v>
      </c>
      <c r="U24" s="88" t="e">
        <f t="shared" si="12"/>
        <v>#DIV/0!</v>
      </c>
      <c r="V24" s="89">
        <f t="shared" si="12"/>
        <v>56.83453237410072</v>
      </c>
      <c r="W24" s="90" t="e">
        <f t="shared" si="12"/>
        <v>#DIV/0!</v>
      </c>
      <c r="X24" s="92">
        <f t="shared" si="12"/>
        <v>86.66666666666667</v>
      </c>
      <c r="Y24" s="88">
        <f t="shared" si="12"/>
        <v>79.16666666666666</v>
      </c>
      <c r="Z24" s="90">
        <f t="shared" si="12"/>
        <v>82.05128205128204</v>
      </c>
      <c r="AA24" s="92">
        <f t="shared" si="12"/>
        <v>65.55555555555556</v>
      </c>
      <c r="AB24" s="88" t="e">
        <f t="shared" si="12"/>
        <v>#DIV/0!</v>
      </c>
      <c r="AC24" s="93">
        <f t="shared" si="12"/>
        <v>65.55555555555556</v>
      </c>
      <c r="AD24" s="52"/>
      <c r="AE24" s="52"/>
    </row>
    <row r="25" spans="1:31" s="100" customFormat="1" ht="80.25" customHeight="1">
      <c r="A25" s="94" t="s">
        <v>70</v>
      </c>
      <c r="B25" s="95" t="str">
        <f aca="true" t="shared" si="13" ref="B25:Z25">IF(B12=B17+B18+B19+B20+B21," ","ПРОВЕРИТЬ")</f>
        <v> </v>
      </c>
      <c r="C25" s="96" t="str">
        <f t="shared" si="13"/>
        <v> </v>
      </c>
      <c r="D25" s="96" t="str">
        <f t="shared" si="13"/>
        <v> </v>
      </c>
      <c r="E25" s="96" t="str">
        <f t="shared" si="13"/>
        <v> </v>
      </c>
      <c r="F25" s="96" t="str">
        <f t="shared" si="13"/>
        <v> </v>
      </c>
      <c r="G25" s="96" t="str">
        <f t="shared" si="13"/>
        <v> </v>
      </c>
      <c r="H25" s="96" t="str">
        <f t="shared" si="13"/>
        <v> </v>
      </c>
      <c r="I25" s="96" t="str">
        <f t="shared" si="13"/>
        <v> </v>
      </c>
      <c r="J25" s="96" t="str">
        <f t="shared" si="13"/>
        <v> </v>
      </c>
      <c r="K25" s="97" t="str">
        <f t="shared" si="13"/>
        <v> </v>
      </c>
      <c r="L25" s="95" t="str">
        <f t="shared" si="13"/>
        <v> </v>
      </c>
      <c r="M25" s="96" t="str">
        <f t="shared" si="13"/>
        <v> </v>
      </c>
      <c r="N25" s="96" t="str">
        <f t="shared" si="13"/>
        <v> </v>
      </c>
      <c r="O25" s="96" t="str">
        <f t="shared" si="13"/>
        <v> </v>
      </c>
      <c r="P25" s="96" t="str">
        <f t="shared" si="13"/>
        <v> </v>
      </c>
      <c r="Q25" s="96" t="str">
        <f t="shared" si="13"/>
        <v> </v>
      </c>
      <c r="R25" s="96" t="str">
        <f t="shared" si="13"/>
        <v> </v>
      </c>
      <c r="S25" s="96" t="str">
        <f t="shared" si="13"/>
        <v> </v>
      </c>
      <c r="T25" s="96" t="str">
        <f t="shared" si="13"/>
        <v> </v>
      </c>
      <c r="U25" s="96" t="str">
        <f>IF(U12=U17+U18+U19+U20+U21," ","ПРОВЕРИТЬ")</f>
        <v> </v>
      </c>
      <c r="V25" s="96" t="str">
        <f t="shared" si="13"/>
        <v> </v>
      </c>
      <c r="W25" s="97" t="str">
        <f>IF(W12=W17+W18+W19+W20+W21," ","ПРОВЕРИТЬ")</f>
        <v> </v>
      </c>
      <c r="X25" s="98" t="str">
        <f t="shared" si="13"/>
        <v> </v>
      </c>
      <c r="Y25" s="96" t="str">
        <f t="shared" si="13"/>
        <v> </v>
      </c>
      <c r="Z25" s="97" t="str">
        <f t="shared" si="13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4" ref="B26:Z26">IF(B12-B17-B18-B19-B20-B21=0," ",B12-B17-B18-B19-B20-B21)</f>
        <v> </v>
      </c>
      <c r="C26" s="103" t="str">
        <f t="shared" si="14"/>
        <v> </v>
      </c>
      <c r="D26" s="103" t="str">
        <f t="shared" si="14"/>
        <v> </v>
      </c>
      <c r="E26" s="103" t="str">
        <f t="shared" si="14"/>
        <v> </v>
      </c>
      <c r="F26" s="103" t="str">
        <f t="shared" si="14"/>
        <v> </v>
      </c>
      <c r="G26" s="103" t="str">
        <f t="shared" si="14"/>
        <v> </v>
      </c>
      <c r="H26" s="103" t="str">
        <f t="shared" si="14"/>
        <v> </v>
      </c>
      <c r="I26" s="103" t="str">
        <f t="shared" si="14"/>
        <v> </v>
      </c>
      <c r="J26" s="103" t="str">
        <f t="shared" si="14"/>
        <v> </v>
      </c>
      <c r="K26" s="104" t="str">
        <f t="shared" si="14"/>
        <v> </v>
      </c>
      <c r="L26" s="102" t="str">
        <f t="shared" si="14"/>
        <v> </v>
      </c>
      <c r="M26" s="103" t="str">
        <f t="shared" si="14"/>
        <v> </v>
      </c>
      <c r="N26" s="103" t="str">
        <f t="shared" si="14"/>
        <v> </v>
      </c>
      <c r="O26" s="103" t="str">
        <f t="shared" si="14"/>
        <v> </v>
      </c>
      <c r="P26" s="103" t="str">
        <f t="shared" si="14"/>
        <v> </v>
      </c>
      <c r="Q26" s="103" t="str">
        <f t="shared" si="14"/>
        <v> </v>
      </c>
      <c r="R26" s="103" t="str">
        <f t="shared" si="14"/>
        <v> </v>
      </c>
      <c r="S26" s="103" t="str">
        <f t="shared" si="14"/>
        <v> </v>
      </c>
      <c r="T26" s="103" t="str">
        <f t="shared" si="14"/>
        <v> </v>
      </c>
      <c r="U26" s="103" t="str">
        <f t="shared" si="14"/>
        <v> </v>
      </c>
      <c r="V26" s="103" t="str">
        <f t="shared" si="14"/>
        <v> </v>
      </c>
      <c r="W26" s="104" t="str">
        <f t="shared" si="14"/>
        <v> </v>
      </c>
      <c r="X26" s="105" t="str">
        <f t="shared" si="14"/>
        <v> </v>
      </c>
      <c r="Y26" s="106" t="str">
        <f t="shared" si="14"/>
        <v> </v>
      </c>
      <c r="Z26" s="106" t="str">
        <f t="shared" si="14"/>
        <v> </v>
      </c>
      <c r="AA26" s="99"/>
      <c r="AB26" s="99"/>
      <c r="AC26" s="99"/>
      <c r="AD26" s="99"/>
      <c r="AE26" s="99"/>
    </row>
    <row r="27" spans="2:26" s="107" customFormat="1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14" ht="12.75">
      <c r="A28" s="109" t="s">
        <v>31</v>
      </c>
      <c r="B28" s="148"/>
      <c r="C28" s="148"/>
      <c r="D28" s="148"/>
      <c r="E28" s="148"/>
      <c r="F28" s="148"/>
      <c r="G28" s="148"/>
      <c r="H28" s="148"/>
      <c r="N28" s="1" t="s">
        <v>56</v>
      </c>
    </row>
    <row r="29" spans="1:14" ht="12.75">
      <c r="A29" s="109" t="s">
        <v>32</v>
      </c>
      <c r="B29" s="148"/>
      <c r="C29" s="148"/>
      <c r="D29" s="148"/>
      <c r="E29" s="148"/>
      <c r="F29" s="148"/>
      <c r="G29" s="148"/>
      <c r="H29" s="148"/>
      <c r="N29" s="1" t="s">
        <v>42</v>
      </c>
    </row>
    <row r="30" spans="1:8" ht="12.75">
      <c r="A30" s="109" t="s">
        <v>33</v>
      </c>
      <c r="B30" s="148"/>
      <c r="C30" s="148"/>
      <c r="D30" s="148"/>
      <c r="E30" s="148"/>
      <c r="F30" s="148"/>
      <c r="G30" s="148"/>
      <c r="H30" s="148"/>
    </row>
  </sheetData>
  <sheetProtection/>
  <mergeCells count="29"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M3:Q3"/>
    <mergeCell ref="M4:Q4"/>
    <mergeCell ref="B30:H30"/>
    <mergeCell ref="B28:H28"/>
    <mergeCell ref="B29:H29"/>
    <mergeCell ref="D7:E7"/>
    <mergeCell ref="F7:G7"/>
    <mergeCell ref="H7:I7"/>
    <mergeCell ref="J7:K7"/>
    <mergeCell ref="B7:C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E29"/>
  <sheetViews>
    <sheetView view="pageBreakPreview" zoomScale="75" zoomScaleSheetLayoutView="75" zoomScalePageLayoutView="0" workbookViewId="0" topLeftCell="A1">
      <pane xSplit="1" ySplit="8" topLeftCell="N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" sqref="D13:H16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34.5" customHeight="1">
      <c r="A3" s="3" t="s">
        <v>34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61</v>
      </c>
      <c r="N3" s="146"/>
      <c r="O3" s="146"/>
      <c r="P3" s="146"/>
      <c r="Q3" s="146"/>
      <c r="T3" s="8"/>
      <c r="U3" s="8"/>
      <c r="V3" s="8"/>
      <c r="W3" s="9" t="s">
        <v>72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23">
        <v>23</v>
      </c>
      <c r="C9" s="24"/>
      <c r="D9" s="24">
        <v>7</v>
      </c>
      <c r="E9" s="24"/>
      <c r="F9" s="24">
        <v>30</v>
      </c>
      <c r="G9" s="24"/>
      <c r="H9" s="24">
        <v>20</v>
      </c>
      <c r="I9" s="24"/>
      <c r="J9" s="25">
        <f aca="true" t="shared" si="0" ref="J9:K12">B9+D9+F9+H9</f>
        <v>80</v>
      </c>
      <c r="K9" s="26">
        <f t="shared" si="0"/>
        <v>0</v>
      </c>
      <c r="L9" s="27">
        <v>21</v>
      </c>
      <c r="M9" s="28"/>
      <c r="N9" s="28">
        <v>25</v>
      </c>
      <c r="O9" s="28"/>
      <c r="P9" s="28">
        <v>18</v>
      </c>
      <c r="Q9" s="28"/>
      <c r="R9" s="28">
        <v>23</v>
      </c>
      <c r="S9" s="28"/>
      <c r="T9" s="28">
        <v>12</v>
      </c>
      <c r="U9" s="28"/>
      <c r="V9" s="29">
        <f aca="true" t="shared" si="1" ref="V9:W11">L9+N9+P9+R9+T9</f>
        <v>99</v>
      </c>
      <c r="W9" s="26">
        <f t="shared" si="1"/>
        <v>0</v>
      </c>
      <c r="X9" s="30">
        <v>15</v>
      </c>
      <c r="Y9" s="28">
        <v>12</v>
      </c>
      <c r="Z9" s="26">
        <f>SUM(X9:Y9)</f>
        <v>27</v>
      </c>
      <c r="AA9" s="31">
        <f>J9+V9+Z9</f>
        <v>206</v>
      </c>
      <c r="AB9" s="32">
        <f>K9+W9</f>
        <v>0</v>
      </c>
      <c r="AC9" s="33">
        <f>SUM(AA9:AB9)</f>
        <v>206</v>
      </c>
      <c r="AD9" s="30"/>
      <c r="AE9" s="33">
        <f>AC9+AD9</f>
        <v>206</v>
      </c>
    </row>
    <row r="10" spans="1:31" ht="30.75" customHeight="1">
      <c r="A10" s="34" t="s">
        <v>73</v>
      </c>
      <c r="B10" s="27"/>
      <c r="C10" s="28"/>
      <c r="D10" s="28"/>
      <c r="E10" s="28"/>
      <c r="F10" s="28"/>
      <c r="G10" s="28"/>
      <c r="H10" s="28"/>
      <c r="I10" s="28"/>
      <c r="J10" s="25">
        <f t="shared" si="0"/>
        <v>0</v>
      </c>
      <c r="K10" s="26">
        <f t="shared" si="0"/>
        <v>0</v>
      </c>
      <c r="L10" s="27"/>
      <c r="M10" s="28"/>
      <c r="N10" s="28">
        <v>1</v>
      </c>
      <c r="O10" s="28"/>
      <c r="P10" s="28"/>
      <c r="Q10" s="28"/>
      <c r="R10" s="28"/>
      <c r="S10" s="28"/>
      <c r="T10" s="28">
        <v>1</v>
      </c>
      <c r="U10" s="28"/>
      <c r="V10" s="29">
        <f t="shared" si="1"/>
        <v>2</v>
      </c>
      <c r="W10" s="26">
        <f t="shared" si="1"/>
        <v>0</v>
      </c>
      <c r="X10" s="30"/>
      <c r="Y10" s="28"/>
      <c r="Z10" s="26">
        <f>SUM(X10:Y10)</f>
        <v>0</v>
      </c>
      <c r="AA10" s="35">
        <f>J10+V10+Z10</f>
        <v>2</v>
      </c>
      <c r="AB10" s="36">
        <f>K10+W10</f>
        <v>0</v>
      </c>
      <c r="AC10" s="37">
        <f>SUM(AA10:AB10)</f>
        <v>2</v>
      </c>
      <c r="AD10" s="30"/>
      <c r="AE10" s="33">
        <f>AC10+AD10</f>
        <v>2</v>
      </c>
    </row>
    <row r="11" spans="1:31" ht="28.5" customHeight="1">
      <c r="A11" s="34" t="s">
        <v>74</v>
      </c>
      <c r="B11" s="27">
        <v>1</v>
      </c>
      <c r="C11" s="28"/>
      <c r="D11" s="28"/>
      <c r="E11" s="28"/>
      <c r="F11" s="28"/>
      <c r="G11" s="28"/>
      <c r="H11" s="28">
        <v>1</v>
      </c>
      <c r="I11" s="28"/>
      <c r="J11" s="25">
        <f t="shared" si="0"/>
        <v>2</v>
      </c>
      <c r="K11" s="26">
        <f t="shared" si="0"/>
        <v>0</v>
      </c>
      <c r="L11" s="27">
        <v>1</v>
      </c>
      <c r="M11" s="28"/>
      <c r="N11" s="28">
        <v>2</v>
      </c>
      <c r="O11" s="28"/>
      <c r="P11" s="28"/>
      <c r="Q11" s="28"/>
      <c r="R11" s="28"/>
      <c r="S11" s="28"/>
      <c r="T11" s="28">
        <v>1</v>
      </c>
      <c r="U11" s="28"/>
      <c r="V11" s="29">
        <f t="shared" si="1"/>
        <v>4</v>
      </c>
      <c r="W11" s="26">
        <f t="shared" si="1"/>
        <v>0</v>
      </c>
      <c r="X11" s="30"/>
      <c r="Y11" s="28"/>
      <c r="Z11" s="26">
        <f>SUM(X11:Y11)</f>
        <v>0</v>
      </c>
      <c r="AA11" s="35">
        <f>J11+V11+Z11</f>
        <v>6</v>
      </c>
      <c r="AB11" s="36">
        <f>K11+W11</f>
        <v>0</v>
      </c>
      <c r="AC11" s="37">
        <f>SUM(AA11:AB11)</f>
        <v>6</v>
      </c>
      <c r="AD11" s="30"/>
      <c r="AE11" s="33">
        <f>AC11+AD11</f>
        <v>6</v>
      </c>
    </row>
    <row r="12" spans="1:31" ht="16.5" thickBot="1">
      <c r="A12" s="39" t="s">
        <v>75</v>
      </c>
      <c r="B12" s="40">
        <f aca="true" t="shared" si="2" ref="B12:I12">B9-B10+B11</f>
        <v>24</v>
      </c>
      <c r="C12" s="41">
        <f t="shared" si="2"/>
        <v>0</v>
      </c>
      <c r="D12" s="41">
        <f t="shared" si="2"/>
        <v>7</v>
      </c>
      <c r="E12" s="41">
        <f t="shared" si="2"/>
        <v>0</v>
      </c>
      <c r="F12" s="41">
        <f t="shared" si="2"/>
        <v>30</v>
      </c>
      <c r="G12" s="41">
        <f t="shared" si="2"/>
        <v>0</v>
      </c>
      <c r="H12" s="41">
        <f t="shared" si="2"/>
        <v>21</v>
      </c>
      <c r="I12" s="41">
        <f t="shared" si="2"/>
        <v>0</v>
      </c>
      <c r="J12" s="42">
        <f t="shared" si="0"/>
        <v>82</v>
      </c>
      <c r="K12" s="43">
        <f t="shared" si="0"/>
        <v>0</v>
      </c>
      <c r="L12" s="40">
        <f aca="true" t="shared" si="3" ref="L12:AE12">L9-L10+L11</f>
        <v>22</v>
      </c>
      <c r="M12" s="41">
        <f t="shared" si="3"/>
        <v>0</v>
      </c>
      <c r="N12" s="41">
        <f t="shared" si="3"/>
        <v>26</v>
      </c>
      <c r="O12" s="41">
        <f t="shared" si="3"/>
        <v>0</v>
      </c>
      <c r="P12" s="41">
        <f t="shared" si="3"/>
        <v>18</v>
      </c>
      <c r="Q12" s="41">
        <f t="shared" si="3"/>
        <v>0</v>
      </c>
      <c r="R12" s="41">
        <f t="shared" si="3"/>
        <v>23</v>
      </c>
      <c r="S12" s="41">
        <f t="shared" si="3"/>
        <v>0</v>
      </c>
      <c r="T12" s="41">
        <f t="shared" si="3"/>
        <v>12</v>
      </c>
      <c r="U12" s="41">
        <f t="shared" si="3"/>
        <v>0</v>
      </c>
      <c r="V12" s="44">
        <f t="shared" si="3"/>
        <v>101</v>
      </c>
      <c r="W12" s="43">
        <f t="shared" si="3"/>
        <v>0</v>
      </c>
      <c r="X12" s="45">
        <f t="shared" si="3"/>
        <v>15</v>
      </c>
      <c r="Y12" s="41">
        <f t="shared" si="3"/>
        <v>12</v>
      </c>
      <c r="Z12" s="46">
        <f t="shared" si="3"/>
        <v>27</v>
      </c>
      <c r="AA12" s="45">
        <f t="shared" si="3"/>
        <v>210</v>
      </c>
      <c r="AB12" s="41">
        <f t="shared" si="3"/>
        <v>0</v>
      </c>
      <c r="AC12" s="46">
        <f t="shared" si="3"/>
        <v>210</v>
      </c>
      <c r="AD12" s="47">
        <f t="shared" si="3"/>
        <v>0</v>
      </c>
      <c r="AE12" s="48">
        <f t="shared" si="3"/>
        <v>210</v>
      </c>
    </row>
    <row r="13" spans="1:31" ht="25.5" customHeight="1" thickBot="1">
      <c r="A13" s="49" t="s">
        <v>76</v>
      </c>
      <c r="B13" s="50"/>
      <c r="C13" s="51"/>
      <c r="D13" s="116">
        <v>3</v>
      </c>
      <c r="E13" s="116"/>
      <c r="F13" s="116">
        <v>10</v>
      </c>
      <c r="G13" s="116"/>
      <c r="H13" s="116">
        <v>3</v>
      </c>
      <c r="I13" s="28"/>
      <c r="J13" s="25">
        <f aca="true" t="shared" si="4" ref="J13:K16">D13+F13+H13</f>
        <v>16</v>
      </c>
      <c r="K13" s="26">
        <f t="shared" si="4"/>
        <v>0</v>
      </c>
      <c r="L13" s="115">
        <v>2</v>
      </c>
      <c r="M13" s="116"/>
      <c r="N13" s="116">
        <v>3</v>
      </c>
      <c r="O13" s="116"/>
      <c r="P13" s="116">
        <v>2</v>
      </c>
      <c r="Q13" s="116"/>
      <c r="R13" s="116">
        <v>0</v>
      </c>
      <c r="S13" s="116"/>
      <c r="T13" s="116">
        <v>1</v>
      </c>
      <c r="U13" s="28"/>
      <c r="V13" s="29">
        <f aca="true" t="shared" si="5" ref="V13:W16">L13+N13+P13+R13+T13</f>
        <v>8</v>
      </c>
      <c r="W13" s="26">
        <f t="shared" si="5"/>
        <v>0</v>
      </c>
      <c r="X13" s="115">
        <v>4</v>
      </c>
      <c r="Y13" s="116">
        <v>4</v>
      </c>
      <c r="Z13" s="26">
        <f>SUM(X13:Y13)</f>
        <v>8</v>
      </c>
      <c r="AA13" s="35">
        <f>J13+V13+Z13</f>
        <v>32</v>
      </c>
      <c r="AB13" s="36">
        <f>K13+W13</f>
        <v>0</v>
      </c>
      <c r="AC13" s="37">
        <f>SUM(AA13:AB13)</f>
        <v>32</v>
      </c>
      <c r="AD13" s="113">
        <f>AA13/AA17*100</f>
        <v>17.20430107526882</v>
      </c>
      <c r="AE13" s="52"/>
    </row>
    <row r="14" spans="1:31" ht="15.75">
      <c r="A14" s="53" t="s">
        <v>26</v>
      </c>
      <c r="B14" s="50"/>
      <c r="C14" s="51"/>
      <c r="D14" s="116">
        <v>2</v>
      </c>
      <c r="E14" s="116"/>
      <c r="F14" s="116">
        <v>15</v>
      </c>
      <c r="G14" s="116"/>
      <c r="H14" s="116">
        <v>10</v>
      </c>
      <c r="I14" s="28"/>
      <c r="J14" s="25">
        <f t="shared" si="4"/>
        <v>27</v>
      </c>
      <c r="K14" s="26">
        <f t="shared" si="4"/>
        <v>0</v>
      </c>
      <c r="L14" s="115">
        <v>7</v>
      </c>
      <c r="M14" s="116"/>
      <c r="N14" s="116">
        <v>9</v>
      </c>
      <c r="O14" s="116"/>
      <c r="P14" s="116">
        <v>8</v>
      </c>
      <c r="Q14" s="116"/>
      <c r="R14" s="116">
        <v>9</v>
      </c>
      <c r="S14" s="116"/>
      <c r="T14" s="116">
        <v>2</v>
      </c>
      <c r="U14" s="28"/>
      <c r="V14" s="29">
        <f t="shared" si="5"/>
        <v>35</v>
      </c>
      <c r="W14" s="26">
        <f t="shared" si="5"/>
        <v>0</v>
      </c>
      <c r="X14" s="115">
        <v>7</v>
      </c>
      <c r="Y14" s="116">
        <v>6</v>
      </c>
      <c r="Z14" s="26">
        <f>SUM(X14:Y14)</f>
        <v>13</v>
      </c>
      <c r="AA14" s="35">
        <f>J14+V14+Z14</f>
        <v>75</v>
      </c>
      <c r="AB14" s="36">
        <f>K14+W14</f>
        <v>0</v>
      </c>
      <c r="AC14" s="37">
        <f>SUM(AA14:AB14)</f>
        <v>75</v>
      </c>
      <c r="AD14" s="52"/>
      <c r="AE14" s="52"/>
    </row>
    <row r="15" spans="1:31" ht="15.75">
      <c r="A15" s="53" t="s">
        <v>27</v>
      </c>
      <c r="B15" s="50"/>
      <c r="C15" s="51"/>
      <c r="D15" s="116">
        <v>2</v>
      </c>
      <c r="E15" s="116"/>
      <c r="F15" s="116">
        <v>5</v>
      </c>
      <c r="G15" s="116"/>
      <c r="H15" s="116">
        <v>8</v>
      </c>
      <c r="I15" s="28"/>
      <c r="J15" s="25">
        <f t="shared" si="4"/>
        <v>15</v>
      </c>
      <c r="K15" s="26">
        <f t="shared" si="4"/>
        <v>0</v>
      </c>
      <c r="L15" s="115">
        <v>13</v>
      </c>
      <c r="M15" s="116"/>
      <c r="N15" s="116">
        <v>14</v>
      </c>
      <c r="O15" s="116"/>
      <c r="P15" s="116">
        <v>8</v>
      </c>
      <c r="Q15" s="116"/>
      <c r="R15" s="116">
        <v>14</v>
      </c>
      <c r="S15" s="116"/>
      <c r="T15" s="116">
        <v>9</v>
      </c>
      <c r="U15" s="28"/>
      <c r="V15" s="29">
        <f t="shared" si="5"/>
        <v>58</v>
      </c>
      <c r="W15" s="26">
        <f t="shared" si="5"/>
        <v>0</v>
      </c>
      <c r="X15" s="115">
        <v>4</v>
      </c>
      <c r="Y15" s="116">
        <v>2</v>
      </c>
      <c r="Z15" s="26">
        <f>SUM(X15:Y15)</f>
        <v>6</v>
      </c>
      <c r="AA15" s="35">
        <f>J15+V15+Z15</f>
        <v>79</v>
      </c>
      <c r="AB15" s="36">
        <f>K15+W15</f>
        <v>0</v>
      </c>
      <c r="AC15" s="37">
        <f>SUM(AA15:AB15)</f>
        <v>79</v>
      </c>
      <c r="AD15" s="52"/>
      <c r="AE15" s="52"/>
    </row>
    <row r="16" spans="1:31" ht="15.75">
      <c r="A16" s="53" t="s">
        <v>28</v>
      </c>
      <c r="B16" s="50"/>
      <c r="C16" s="51"/>
      <c r="D16" s="116"/>
      <c r="E16" s="116"/>
      <c r="F16" s="116"/>
      <c r="G16" s="116"/>
      <c r="H16" s="116"/>
      <c r="I16" s="28"/>
      <c r="J16" s="25">
        <f t="shared" si="4"/>
        <v>0</v>
      </c>
      <c r="K16" s="26">
        <f t="shared" si="4"/>
        <v>0</v>
      </c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9">
        <f t="shared" si="5"/>
        <v>0</v>
      </c>
      <c r="W16" s="26">
        <f t="shared" si="5"/>
        <v>0</v>
      </c>
      <c r="X16" s="30"/>
      <c r="Y16" s="28"/>
      <c r="Z16" s="26">
        <f>SUM(X16:Y16)</f>
        <v>0</v>
      </c>
      <c r="AA16" s="35">
        <f>J16+V16+Z16</f>
        <v>0</v>
      </c>
      <c r="AB16" s="36">
        <f>K16+W16</f>
        <v>0</v>
      </c>
      <c r="AC16" s="37">
        <f>SUM(AA16:AB16)</f>
        <v>0</v>
      </c>
      <c r="AD16" s="52"/>
      <c r="AE16" s="52"/>
    </row>
    <row r="17" spans="1:31" ht="27" customHeight="1">
      <c r="A17" s="54" t="s">
        <v>29</v>
      </c>
      <c r="B17" s="55"/>
      <c r="C17" s="56"/>
      <c r="D17" s="57">
        <f aca="true" t="shared" si="6" ref="D17:I17">SUM(D13:D16)</f>
        <v>7</v>
      </c>
      <c r="E17" s="57">
        <f t="shared" si="6"/>
        <v>0</v>
      </c>
      <c r="F17" s="57">
        <f t="shared" si="6"/>
        <v>30</v>
      </c>
      <c r="G17" s="57"/>
      <c r="H17" s="57">
        <f t="shared" si="6"/>
        <v>21</v>
      </c>
      <c r="I17" s="57">
        <f t="shared" si="6"/>
        <v>0</v>
      </c>
      <c r="J17" s="57">
        <f>SUM(J13:J16)</f>
        <v>58</v>
      </c>
      <c r="K17" s="58">
        <f>SUM(K13:K16)</f>
        <v>0</v>
      </c>
      <c r="L17" s="59">
        <f>L13+L14+L15+L16</f>
        <v>22</v>
      </c>
      <c r="M17" s="59">
        <f aca="true" t="shared" si="7" ref="M17:U17">M13+M14+M15+M16</f>
        <v>0</v>
      </c>
      <c r="N17" s="59">
        <f t="shared" si="7"/>
        <v>26</v>
      </c>
      <c r="O17" s="59">
        <f t="shared" si="7"/>
        <v>0</v>
      </c>
      <c r="P17" s="59">
        <f t="shared" si="7"/>
        <v>18</v>
      </c>
      <c r="Q17" s="59">
        <f t="shared" si="7"/>
        <v>0</v>
      </c>
      <c r="R17" s="59">
        <f t="shared" si="7"/>
        <v>23</v>
      </c>
      <c r="S17" s="59">
        <f t="shared" si="7"/>
        <v>0</v>
      </c>
      <c r="T17" s="59">
        <f t="shared" si="7"/>
        <v>12</v>
      </c>
      <c r="U17" s="59">
        <f t="shared" si="7"/>
        <v>0</v>
      </c>
      <c r="V17" s="61">
        <f>SUM(V13:V16)</f>
        <v>101</v>
      </c>
      <c r="W17" s="58">
        <f>SUM(W13:W16)</f>
        <v>0</v>
      </c>
      <c r="X17" s="62">
        <v>15</v>
      </c>
      <c r="Y17" s="60">
        <v>12</v>
      </c>
      <c r="Z17" s="63">
        <v>27</v>
      </c>
      <c r="AA17" s="62">
        <f>J17+V17+X17+Y17</f>
        <v>186</v>
      </c>
      <c r="AB17" s="60">
        <f>SUM(AB13:AB16)</f>
        <v>0</v>
      </c>
      <c r="AC17" s="63">
        <f>AA17</f>
        <v>186</v>
      </c>
      <c r="AD17" s="52"/>
      <c r="AE17" s="52"/>
    </row>
    <row r="18" spans="1:31" ht="36" customHeight="1">
      <c r="A18" s="64" t="s">
        <v>40</v>
      </c>
      <c r="B18" s="27">
        <v>24</v>
      </c>
      <c r="C18" s="28"/>
      <c r="D18" s="28"/>
      <c r="E18" s="28"/>
      <c r="F18" s="51"/>
      <c r="G18" s="51"/>
      <c r="H18" s="51"/>
      <c r="I18" s="51"/>
      <c r="J18" s="25">
        <f aca="true" t="shared" si="8" ref="J18:K21">B18+D18+F18+H18</f>
        <v>24</v>
      </c>
      <c r="K18" s="26">
        <f t="shared" si="8"/>
        <v>0</v>
      </c>
      <c r="L18" s="27"/>
      <c r="M18" s="28"/>
      <c r="N18" s="51"/>
      <c r="O18" s="51"/>
      <c r="P18" s="51"/>
      <c r="Q18" s="51"/>
      <c r="R18" s="51"/>
      <c r="S18" s="51"/>
      <c r="T18" s="51"/>
      <c r="U18" s="51"/>
      <c r="V18" s="65"/>
      <c r="W18" s="66"/>
      <c r="X18" s="67"/>
      <c r="Y18" s="51"/>
      <c r="Z18" s="66"/>
      <c r="AA18" s="68">
        <f>J18+V18+X18+Y18</f>
        <v>24</v>
      </c>
      <c r="AB18" s="69"/>
      <c r="AC18" s="70">
        <f>AA18</f>
        <v>24</v>
      </c>
      <c r="AD18" s="52"/>
      <c r="AE18" s="52"/>
    </row>
    <row r="19" spans="1:31" ht="18" customHeight="1">
      <c r="A19" s="71" t="s">
        <v>35</v>
      </c>
      <c r="B19" s="50"/>
      <c r="C19" s="51"/>
      <c r="D19" s="28"/>
      <c r="E19" s="28"/>
      <c r="F19" s="28"/>
      <c r="G19" s="28"/>
      <c r="H19" s="28"/>
      <c r="I19" s="28"/>
      <c r="J19" s="25">
        <f t="shared" si="8"/>
        <v>0</v>
      </c>
      <c r="K19" s="26">
        <f t="shared" si="8"/>
        <v>0</v>
      </c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9">
        <f aca="true" t="shared" si="9" ref="V19:W21">L19+N19+P19+R19+T19</f>
        <v>0</v>
      </c>
      <c r="W19" s="26">
        <f t="shared" si="9"/>
        <v>0</v>
      </c>
      <c r="X19" s="30"/>
      <c r="Y19" s="28"/>
      <c r="Z19" s="26">
        <f>SUM(X19:Y19)</f>
        <v>0</v>
      </c>
      <c r="AA19" s="35">
        <f>J19+V19+Z19</f>
        <v>0</v>
      </c>
      <c r="AB19" s="36">
        <f>K19+W19</f>
        <v>0</v>
      </c>
      <c r="AC19" s="37">
        <f>SUM(AA19:AB19)</f>
        <v>0</v>
      </c>
      <c r="AD19" s="52"/>
      <c r="AE19" s="52"/>
    </row>
    <row r="20" spans="1:31" ht="21" customHeight="1">
      <c r="A20" s="71" t="s">
        <v>54</v>
      </c>
      <c r="B20" s="50"/>
      <c r="C20" s="51"/>
      <c r="D20" s="28"/>
      <c r="E20" s="28"/>
      <c r="F20" s="28"/>
      <c r="G20" s="28"/>
      <c r="H20" s="28"/>
      <c r="I20" s="28"/>
      <c r="J20" s="25">
        <f t="shared" si="8"/>
        <v>0</v>
      </c>
      <c r="K20" s="26">
        <f t="shared" si="8"/>
        <v>0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9">
        <f t="shared" si="9"/>
        <v>0</v>
      </c>
      <c r="W20" s="26">
        <f t="shared" si="9"/>
        <v>0</v>
      </c>
      <c r="X20" s="30"/>
      <c r="Y20" s="28"/>
      <c r="Z20" s="26">
        <f>SUM(X20:Y20)</f>
        <v>0</v>
      </c>
      <c r="AA20" s="35">
        <f>J20+V20+Z20</f>
        <v>0</v>
      </c>
      <c r="AB20" s="36">
        <f>K20+W20</f>
        <v>0</v>
      </c>
      <c r="AC20" s="37">
        <f>SUM(AA20:AB20)</f>
        <v>0</v>
      </c>
      <c r="AD20" s="52"/>
      <c r="AE20" s="52"/>
    </row>
    <row r="21" spans="1:31" ht="28.5" customHeight="1">
      <c r="A21" s="71" t="s">
        <v>36</v>
      </c>
      <c r="B21" s="50"/>
      <c r="C21" s="51"/>
      <c r="D21" s="28"/>
      <c r="E21" s="28"/>
      <c r="F21" s="28"/>
      <c r="G21" s="28"/>
      <c r="H21" s="28"/>
      <c r="I21" s="28"/>
      <c r="J21" s="25">
        <f t="shared" si="8"/>
        <v>0</v>
      </c>
      <c r="K21" s="26">
        <f t="shared" si="8"/>
        <v>0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9">
        <f t="shared" si="9"/>
        <v>0</v>
      </c>
      <c r="W21" s="26">
        <f t="shared" si="9"/>
        <v>0</v>
      </c>
      <c r="X21" s="30"/>
      <c r="Y21" s="28"/>
      <c r="Z21" s="26">
        <f>SUM(X21:Y21)</f>
        <v>0</v>
      </c>
      <c r="AA21" s="35">
        <f>J21+V21+Z21</f>
        <v>0</v>
      </c>
      <c r="AB21" s="36">
        <f>K21+W21</f>
        <v>0</v>
      </c>
      <c r="AC21" s="37">
        <f>SUM(AA21:AB21)</f>
        <v>0</v>
      </c>
      <c r="AD21" s="52"/>
      <c r="AE21" s="52"/>
    </row>
    <row r="22" spans="1:31" ht="24" customHeight="1">
      <c r="A22" s="110" t="s">
        <v>37</v>
      </c>
      <c r="B22" s="72"/>
      <c r="C22" s="73"/>
      <c r="D22" s="74">
        <f aca="true" t="shared" si="10" ref="D22:AC22">(1*D13+0.64*D14+0.36*D15+0.16*D16)/D17*100</f>
        <v>71.42857142857143</v>
      </c>
      <c r="E22" s="74" t="e">
        <f t="shared" si="10"/>
        <v>#DIV/0!</v>
      </c>
      <c r="F22" s="74">
        <f t="shared" si="10"/>
        <v>71.33333333333334</v>
      </c>
      <c r="G22" s="74" t="e">
        <f t="shared" si="10"/>
        <v>#DIV/0!</v>
      </c>
      <c r="H22" s="74">
        <f t="shared" si="10"/>
        <v>58.47619047619048</v>
      </c>
      <c r="I22" s="74" t="e">
        <f t="shared" si="10"/>
        <v>#DIV/0!</v>
      </c>
      <c r="J22" s="75">
        <f t="shared" si="10"/>
        <v>66.6896551724138</v>
      </c>
      <c r="K22" s="76" t="e">
        <f t="shared" si="10"/>
        <v>#DIV/0!</v>
      </c>
      <c r="L22" s="77">
        <f t="shared" si="10"/>
        <v>50.727272727272734</v>
      </c>
      <c r="M22" s="74" t="e">
        <f t="shared" si="10"/>
        <v>#DIV/0!</v>
      </c>
      <c r="N22" s="74">
        <f t="shared" si="10"/>
        <v>53.07692307692308</v>
      </c>
      <c r="O22" s="74" t="e">
        <f t="shared" si="10"/>
        <v>#DIV/0!</v>
      </c>
      <c r="P22" s="74">
        <f t="shared" si="10"/>
        <v>55.55555555555556</v>
      </c>
      <c r="Q22" s="74" t="e">
        <f t="shared" si="10"/>
        <v>#DIV/0!</v>
      </c>
      <c r="R22" s="74">
        <f t="shared" si="10"/>
        <v>46.95652173913044</v>
      </c>
      <c r="S22" s="74" t="e">
        <f t="shared" si="10"/>
        <v>#DIV/0!</v>
      </c>
      <c r="T22" s="74">
        <f t="shared" si="10"/>
        <v>46</v>
      </c>
      <c r="U22" s="74" t="e">
        <f t="shared" si="10"/>
        <v>#DIV/0!</v>
      </c>
      <c r="V22" s="75">
        <f t="shared" si="10"/>
        <v>50.772277227722775</v>
      </c>
      <c r="W22" s="76" t="e">
        <f t="shared" si="10"/>
        <v>#DIV/0!</v>
      </c>
      <c r="X22" s="78">
        <f t="shared" si="10"/>
        <v>66.13333333333333</v>
      </c>
      <c r="Y22" s="74">
        <f t="shared" si="10"/>
        <v>71.33333333333334</v>
      </c>
      <c r="Z22" s="76">
        <f t="shared" si="10"/>
        <v>68.44444444444444</v>
      </c>
      <c r="AA22" s="78">
        <f t="shared" si="10"/>
        <v>58.3010752688172</v>
      </c>
      <c r="AB22" s="74" t="e">
        <f t="shared" si="10"/>
        <v>#DIV/0!</v>
      </c>
      <c r="AC22" s="79">
        <f t="shared" si="10"/>
        <v>58.3010752688172</v>
      </c>
      <c r="AD22" s="52"/>
      <c r="AE22" s="52"/>
    </row>
    <row r="23" spans="1:31" ht="30" customHeight="1">
      <c r="A23" s="111" t="s">
        <v>38</v>
      </c>
      <c r="B23" s="80"/>
      <c r="C23" s="81"/>
      <c r="D23" s="82">
        <f aca="true" t="shared" si="11" ref="D23:AC23">100-D16/D17*100</f>
        <v>100</v>
      </c>
      <c r="E23" s="82" t="e">
        <f t="shared" si="11"/>
        <v>#DIV/0!</v>
      </c>
      <c r="F23" s="82">
        <f t="shared" si="11"/>
        <v>100</v>
      </c>
      <c r="G23" s="82" t="e">
        <f t="shared" si="11"/>
        <v>#DIV/0!</v>
      </c>
      <c r="H23" s="82">
        <f t="shared" si="11"/>
        <v>100</v>
      </c>
      <c r="I23" s="82" t="e">
        <f t="shared" si="11"/>
        <v>#DIV/0!</v>
      </c>
      <c r="J23" s="83">
        <f t="shared" si="11"/>
        <v>100</v>
      </c>
      <c r="K23" s="84" t="e">
        <f t="shared" si="11"/>
        <v>#DIV/0!</v>
      </c>
      <c r="L23" s="85">
        <f t="shared" si="11"/>
        <v>100</v>
      </c>
      <c r="M23" s="82" t="e">
        <f t="shared" si="11"/>
        <v>#DIV/0!</v>
      </c>
      <c r="N23" s="82">
        <f t="shared" si="11"/>
        <v>100</v>
      </c>
      <c r="O23" s="82" t="e">
        <f t="shared" si="11"/>
        <v>#DIV/0!</v>
      </c>
      <c r="P23" s="82">
        <f t="shared" si="11"/>
        <v>100</v>
      </c>
      <c r="Q23" s="82" t="e">
        <f t="shared" si="11"/>
        <v>#DIV/0!</v>
      </c>
      <c r="R23" s="82">
        <f t="shared" si="11"/>
        <v>100</v>
      </c>
      <c r="S23" s="82" t="e">
        <f t="shared" si="11"/>
        <v>#DIV/0!</v>
      </c>
      <c r="T23" s="82">
        <f t="shared" si="11"/>
        <v>100</v>
      </c>
      <c r="U23" s="82" t="e">
        <f t="shared" si="11"/>
        <v>#DIV/0!</v>
      </c>
      <c r="V23" s="83">
        <f t="shared" si="11"/>
        <v>100</v>
      </c>
      <c r="W23" s="84" t="e">
        <f t="shared" si="11"/>
        <v>#DIV/0!</v>
      </c>
      <c r="X23" s="86">
        <f t="shared" si="11"/>
        <v>100</v>
      </c>
      <c r="Y23" s="82">
        <f t="shared" si="11"/>
        <v>100</v>
      </c>
      <c r="Z23" s="84">
        <f t="shared" si="11"/>
        <v>100</v>
      </c>
      <c r="AA23" s="86">
        <f t="shared" si="11"/>
        <v>100</v>
      </c>
      <c r="AB23" s="82" t="e">
        <f t="shared" si="11"/>
        <v>#DIV/0!</v>
      </c>
      <c r="AC23" s="87">
        <f t="shared" si="11"/>
        <v>100</v>
      </c>
      <c r="AD23" s="52"/>
      <c r="AE23" s="52"/>
    </row>
    <row r="24" spans="1:31" ht="24" customHeight="1">
      <c r="A24" s="112" t="s">
        <v>39</v>
      </c>
      <c r="B24" s="80"/>
      <c r="C24" s="81"/>
      <c r="D24" s="88">
        <f aca="true" t="shared" si="12" ref="D24:AC24">(D13+D14)/D17*100</f>
        <v>71.42857142857143</v>
      </c>
      <c r="E24" s="88" t="e">
        <f t="shared" si="12"/>
        <v>#DIV/0!</v>
      </c>
      <c r="F24" s="88">
        <f t="shared" si="12"/>
        <v>83.33333333333334</v>
      </c>
      <c r="G24" s="88" t="e">
        <f t="shared" si="12"/>
        <v>#DIV/0!</v>
      </c>
      <c r="H24" s="88">
        <f t="shared" si="12"/>
        <v>61.904761904761905</v>
      </c>
      <c r="I24" s="88" t="e">
        <f t="shared" si="12"/>
        <v>#DIV/0!</v>
      </c>
      <c r="J24" s="89">
        <f t="shared" si="12"/>
        <v>74.13793103448276</v>
      </c>
      <c r="K24" s="90" t="e">
        <f t="shared" si="12"/>
        <v>#DIV/0!</v>
      </c>
      <c r="L24" s="91">
        <f t="shared" si="12"/>
        <v>40.909090909090914</v>
      </c>
      <c r="M24" s="88" t="e">
        <f t="shared" si="12"/>
        <v>#DIV/0!</v>
      </c>
      <c r="N24" s="88">
        <f t="shared" si="12"/>
        <v>46.15384615384615</v>
      </c>
      <c r="O24" s="88" t="e">
        <f t="shared" si="12"/>
        <v>#DIV/0!</v>
      </c>
      <c r="P24" s="88">
        <f t="shared" si="12"/>
        <v>55.55555555555556</v>
      </c>
      <c r="Q24" s="88" t="e">
        <f t="shared" si="12"/>
        <v>#DIV/0!</v>
      </c>
      <c r="R24" s="88">
        <f t="shared" si="12"/>
        <v>39.130434782608695</v>
      </c>
      <c r="S24" s="88" t="e">
        <f t="shared" si="12"/>
        <v>#DIV/0!</v>
      </c>
      <c r="T24" s="88">
        <f t="shared" si="12"/>
        <v>25</v>
      </c>
      <c r="U24" s="88" t="e">
        <f t="shared" si="12"/>
        <v>#DIV/0!</v>
      </c>
      <c r="V24" s="89">
        <f t="shared" si="12"/>
        <v>42.57425742574257</v>
      </c>
      <c r="W24" s="90" t="e">
        <f t="shared" si="12"/>
        <v>#DIV/0!</v>
      </c>
      <c r="X24" s="92">
        <f t="shared" si="12"/>
        <v>73.33333333333333</v>
      </c>
      <c r="Y24" s="88">
        <f t="shared" si="12"/>
        <v>83.33333333333334</v>
      </c>
      <c r="Z24" s="90">
        <f t="shared" si="12"/>
        <v>77.77777777777779</v>
      </c>
      <c r="AA24" s="92">
        <f t="shared" si="12"/>
        <v>57.52688172043011</v>
      </c>
      <c r="AB24" s="88" t="e">
        <f t="shared" si="12"/>
        <v>#DIV/0!</v>
      </c>
      <c r="AC24" s="93">
        <f t="shared" si="12"/>
        <v>57.52688172043011</v>
      </c>
      <c r="AD24" s="52"/>
      <c r="AE24" s="52"/>
    </row>
    <row r="25" spans="1:31" s="100" customFormat="1" ht="80.25" customHeight="1">
      <c r="A25" s="94" t="s">
        <v>70</v>
      </c>
      <c r="B25" s="95" t="str">
        <f>IF(B12=B17+B18+B19+B20+B21," ","ПРОВЕРИТЬ")</f>
        <v> </v>
      </c>
      <c r="C25" s="96" t="str">
        <f aca="true" t="shared" si="13" ref="C25:Z25">IF(C12=C17+C18+C19+C20+C21," ","ПРОВЕРИТЬ")</f>
        <v> </v>
      </c>
      <c r="D25" s="96" t="str">
        <f t="shared" si="13"/>
        <v> </v>
      </c>
      <c r="E25" s="96" t="str">
        <f t="shared" si="13"/>
        <v> </v>
      </c>
      <c r="F25" s="96" t="str">
        <f t="shared" si="13"/>
        <v> </v>
      </c>
      <c r="G25" s="96" t="str">
        <f t="shared" si="13"/>
        <v> </v>
      </c>
      <c r="H25" s="96" t="str">
        <f t="shared" si="13"/>
        <v> </v>
      </c>
      <c r="I25" s="96" t="str">
        <f t="shared" si="13"/>
        <v> </v>
      </c>
      <c r="J25" s="96" t="str">
        <f t="shared" si="13"/>
        <v> </v>
      </c>
      <c r="K25" s="97" t="str">
        <f t="shared" si="13"/>
        <v> </v>
      </c>
      <c r="L25" s="95" t="str">
        <f t="shared" si="13"/>
        <v> </v>
      </c>
      <c r="M25" s="96" t="str">
        <f t="shared" si="13"/>
        <v> </v>
      </c>
      <c r="N25" s="96" t="str">
        <f t="shared" si="13"/>
        <v> </v>
      </c>
      <c r="O25" s="96" t="str">
        <f t="shared" si="13"/>
        <v> </v>
      </c>
      <c r="P25" s="96" t="str">
        <f t="shared" si="13"/>
        <v> </v>
      </c>
      <c r="Q25" s="96" t="str">
        <f t="shared" si="13"/>
        <v> </v>
      </c>
      <c r="R25" s="96" t="str">
        <f t="shared" si="13"/>
        <v> </v>
      </c>
      <c r="S25" s="96" t="str">
        <f t="shared" si="13"/>
        <v> </v>
      </c>
      <c r="T25" s="96" t="str">
        <f t="shared" si="13"/>
        <v> </v>
      </c>
      <c r="U25" s="96" t="str">
        <f t="shared" si="13"/>
        <v> </v>
      </c>
      <c r="V25" s="96" t="str">
        <f t="shared" si="13"/>
        <v> </v>
      </c>
      <c r="W25" s="97" t="str">
        <f t="shared" si="13"/>
        <v> </v>
      </c>
      <c r="X25" s="98" t="str">
        <f t="shared" si="13"/>
        <v> </v>
      </c>
      <c r="Y25" s="96" t="str">
        <f t="shared" si="13"/>
        <v> </v>
      </c>
      <c r="Z25" s="97" t="str">
        <f t="shared" si="13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4" ref="B26:Z26">IF(B12-B17-B18-B19-B20-B21=0," ",B12-B17-B18-B19-B20-B21)</f>
        <v> </v>
      </c>
      <c r="C26" s="103" t="str">
        <f t="shared" si="14"/>
        <v> </v>
      </c>
      <c r="D26" s="103" t="str">
        <f t="shared" si="14"/>
        <v> </v>
      </c>
      <c r="E26" s="103" t="str">
        <f t="shared" si="14"/>
        <v> </v>
      </c>
      <c r="F26" s="103" t="str">
        <f t="shared" si="14"/>
        <v> </v>
      </c>
      <c r="G26" s="103" t="str">
        <f t="shared" si="14"/>
        <v> </v>
      </c>
      <c r="H26" s="103" t="str">
        <f t="shared" si="14"/>
        <v> </v>
      </c>
      <c r="I26" s="103" t="str">
        <f t="shared" si="14"/>
        <v> </v>
      </c>
      <c r="J26" s="103" t="str">
        <f t="shared" si="14"/>
        <v> </v>
      </c>
      <c r="K26" s="104" t="str">
        <f t="shared" si="14"/>
        <v> </v>
      </c>
      <c r="L26" s="102" t="str">
        <f t="shared" si="14"/>
        <v> </v>
      </c>
      <c r="M26" s="103" t="str">
        <f t="shared" si="14"/>
        <v> </v>
      </c>
      <c r="N26" s="103" t="str">
        <f t="shared" si="14"/>
        <v> </v>
      </c>
      <c r="O26" s="103" t="str">
        <f t="shared" si="14"/>
        <v> </v>
      </c>
      <c r="P26" s="103" t="str">
        <f t="shared" si="14"/>
        <v> </v>
      </c>
      <c r="Q26" s="103" t="str">
        <f t="shared" si="14"/>
        <v> </v>
      </c>
      <c r="R26" s="103" t="str">
        <f t="shared" si="14"/>
        <v> </v>
      </c>
      <c r="S26" s="103" t="str">
        <f t="shared" si="14"/>
        <v> </v>
      </c>
      <c r="T26" s="103" t="str">
        <f t="shared" si="14"/>
        <v> </v>
      </c>
      <c r="U26" s="103" t="str">
        <f t="shared" si="14"/>
        <v> </v>
      </c>
      <c r="V26" s="103" t="str">
        <f t="shared" si="14"/>
        <v> </v>
      </c>
      <c r="W26" s="104" t="str">
        <f t="shared" si="14"/>
        <v> </v>
      </c>
      <c r="X26" s="105" t="str">
        <f t="shared" si="14"/>
        <v> </v>
      </c>
      <c r="Y26" s="106" t="str">
        <f t="shared" si="14"/>
        <v> </v>
      </c>
      <c r="Z26" s="106" t="str">
        <f t="shared" si="14"/>
        <v> </v>
      </c>
      <c r="AA26" s="99"/>
      <c r="AB26" s="99"/>
      <c r="AC26" s="99"/>
      <c r="AD26" s="99"/>
      <c r="AE26" s="99"/>
    </row>
    <row r="27" spans="1:8" ht="12.75">
      <c r="A27" s="114"/>
      <c r="B27" s="148" t="s">
        <v>48</v>
      </c>
      <c r="C27" s="148"/>
      <c r="D27" s="148"/>
      <c r="E27" s="148"/>
      <c r="F27" s="148"/>
      <c r="G27" s="148"/>
      <c r="H27" s="148"/>
    </row>
    <row r="28" spans="1:8" ht="12.75">
      <c r="A28" s="101"/>
      <c r="B28" s="150">
        <v>88423921658</v>
      </c>
      <c r="C28" s="150"/>
      <c r="D28" s="150"/>
      <c r="E28" s="150"/>
      <c r="F28" s="150"/>
      <c r="G28" s="150"/>
      <c r="H28" s="150"/>
    </row>
    <row r="29" spans="1:8" ht="12.75">
      <c r="A29" s="109" t="s">
        <v>33</v>
      </c>
      <c r="B29" s="148"/>
      <c r="C29" s="148"/>
      <c r="D29" s="148"/>
      <c r="E29" s="148"/>
      <c r="F29" s="148"/>
      <c r="G29" s="148"/>
      <c r="H29" s="148"/>
    </row>
  </sheetData>
  <sheetProtection/>
  <mergeCells count="29"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M3:Q3"/>
    <mergeCell ref="M4:Q4"/>
    <mergeCell ref="B29:H29"/>
    <mergeCell ref="D7:E7"/>
    <mergeCell ref="F7:G7"/>
    <mergeCell ref="H7:I7"/>
    <mergeCell ref="J7:K7"/>
    <mergeCell ref="B7:C7"/>
    <mergeCell ref="B28:H28"/>
    <mergeCell ref="B27:H2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E30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18" sqref="X18:Y18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34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62</v>
      </c>
      <c r="N3" s="146"/>
      <c r="O3" s="146"/>
      <c r="P3" s="146"/>
      <c r="Q3" s="146"/>
      <c r="T3" s="8"/>
      <c r="U3" s="8"/>
      <c r="V3" s="8"/>
      <c r="W3" s="9" t="s">
        <v>77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23">
        <v>23</v>
      </c>
      <c r="C9" s="24"/>
      <c r="D9" s="24">
        <v>18</v>
      </c>
      <c r="E9" s="24"/>
      <c r="F9" s="24">
        <v>15</v>
      </c>
      <c r="G9" s="24"/>
      <c r="H9" s="24">
        <v>8</v>
      </c>
      <c r="I9" s="24"/>
      <c r="J9" s="25">
        <f>B9+D9+F9+H9</f>
        <v>64</v>
      </c>
      <c r="K9" s="26">
        <f>C9+E9+G9+I9</f>
        <v>0</v>
      </c>
      <c r="L9" s="27">
        <v>15</v>
      </c>
      <c r="M9" s="28"/>
      <c r="N9" s="28">
        <v>12</v>
      </c>
      <c r="O9" s="28"/>
      <c r="P9" s="28">
        <v>15</v>
      </c>
      <c r="Q9" s="28"/>
      <c r="R9" s="28">
        <v>20</v>
      </c>
      <c r="S9" s="28"/>
      <c r="T9" s="28">
        <v>18</v>
      </c>
      <c r="U9" s="28"/>
      <c r="V9" s="29">
        <f>L9+N9+P9+R9+T9</f>
        <v>80</v>
      </c>
      <c r="W9" s="26">
        <f>M9+O9+Q9+S9+U9</f>
        <v>0</v>
      </c>
      <c r="X9" s="30">
        <v>13</v>
      </c>
      <c r="Y9" s="28">
        <v>12</v>
      </c>
      <c r="Z9" s="26">
        <f>SUM(X9:Y9)</f>
        <v>25</v>
      </c>
      <c r="AA9" s="31">
        <f>J9+V9+Z9</f>
        <v>169</v>
      </c>
      <c r="AB9" s="32">
        <f>K9+W9</f>
        <v>0</v>
      </c>
      <c r="AC9" s="33">
        <f>SUM(AA9:AB9)</f>
        <v>169</v>
      </c>
      <c r="AD9" s="30"/>
      <c r="AE9" s="33">
        <f>AC9+AD9</f>
        <v>169</v>
      </c>
    </row>
    <row r="10" spans="1:31" ht="30.75" customHeight="1">
      <c r="A10" s="34" t="s">
        <v>73</v>
      </c>
      <c r="B10" s="115">
        <v>3</v>
      </c>
      <c r="C10" s="116"/>
      <c r="D10" s="116">
        <v>1</v>
      </c>
      <c r="E10" s="116"/>
      <c r="F10" s="116"/>
      <c r="G10" s="116"/>
      <c r="H10" s="116"/>
      <c r="I10" s="116"/>
      <c r="J10" s="25">
        <f>B10+D10+F10+H10</f>
        <v>4</v>
      </c>
      <c r="K10" s="26">
        <f>C10+E10+G10+I10</f>
        <v>0</v>
      </c>
      <c r="L10" s="27"/>
      <c r="M10" s="28"/>
      <c r="N10" s="28">
        <v>1</v>
      </c>
      <c r="O10" s="28"/>
      <c r="P10" s="28">
        <v>1</v>
      </c>
      <c r="Q10" s="28"/>
      <c r="R10" s="28">
        <v>1</v>
      </c>
      <c r="S10" s="28"/>
      <c r="T10" s="28">
        <v>1</v>
      </c>
      <c r="U10" s="28"/>
      <c r="V10" s="29">
        <f aca="true" t="shared" si="0" ref="V10:W21">L10+N10+P10+R10+T10</f>
        <v>4</v>
      </c>
      <c r="W10" s="26">
        <f t="shared" si="0"/>
        <v>0</v>
      </c>
      <c r="X10" s="30"/>
      <c r="Y10" s="28">
        <v>1</v>
      </c>
      <c r="Z10" s="26">
        <f>SUM(X10:Y10)</f>
        <v>1</v>
      </c>
      <c r="AA10" s="35">
        <f aca="true" t="shared" si="1" ref="AA10:AA21">J10+V10+Z10</f>
        <v>9</v>
      </c>
      <c r="AB10" s="36">
        <f aca="true" t="shared" si="2" ref="AB10:AB21">K10+W10</f>
        <v>0</v>
      </c>
      <c r="AC10" s="37">
        <f aca="true" t="shared" si="3" ref="AC10:AC21">SUM(AA10:AB10)</f>
        <v>9</v>
      </c>
      <c r="AD10" s="30"/>
      <c r="AE10" s="33">
        <f>AC10+AD10</f>
        <v>9</v>
      </c>
    </row>
    <row r="11" spans="1:31" ht="28.5" customHeight="1">
      <c r="A11" s="34" t="s">
        <v>74</v>
      </c>
      <c r="B11" s="27"/>
      <c r="C11" s="28"/>
      <c r="D11" s="28">
        <v>1</v>
      </c>
      <c r="E11" s="28"/>
      <c r="F11" s="28">
        <v>1</v>
      </c>
      <c r="G11" s="28"/>
      <c r="H11" s="28">
        <v>1</v>
      </c>
      <c r="I11" s="28"/>
      <c r="J11" s="25">
        <f aca="true" t="shared" si="4" ref="J11:K21">B11+D11+F11+H11</f>
        <v>3</v>
      </c>
      <c r="K11" s="26">
        <f t="shared" si="4"/>
        <v>0</v>
      </c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9">
        <f t="shared" si="0"/>
        <v>0</v>
      </c>
      <c r="W11" s="26">
        <f t="shared" si="0"/>
        <v>0</v>
      </c>
      <c r="X11" s="30"/>
      <c r="Y11" s="28"/>
      <c r="Z11" s="26">
        <f>SUM(X11:Y11)</f>
        <v>0</v>
      </c>
      <c r="AA11" s="35">
        <f t="shared" si="1"/>
        <v>3</v>
      </c>
      <c r="AB11" s="36">
        <f t="shared" si="2"/>
        <v>0</v>
      </c>
      <c r="AC11" s="37">
        <f t="shared" si="3"/>
        <v>3</v>
      </c>
      <c r="AD11" s="30"/>
      <c r="AE11" s="33">
        <f>AC11+AD11</f>
        <v>3</v>
      </c>
    </row>
    <row r="12" spans="1:31" ht="16.5" thickBot="1">
      <c r="A12" s="39" t="s">
        <v>75</v>
      </c>
      <c r="B12" s="40">
        <f aca="true" t="shared" si="5" ref="B12:I12">B9-B10+B11</f>
        <v>20</v>
      </c>
      <c r="C12" s="41">
        <f t="shared" si="5"/>
        <v>0</v>
      </c>
      <c r="D12" s="41">
        <f t="shared" si="5"/>
        <v>18</v>
      </c>
      <c r="E12" s="41">
        <f t="shared" si="5"/>
        <v>0</v>
      </c>
      <c r="F12" s="41">
        <f t="shared" si="5"/>
        <v>16</v>
      </c>
      <c r="G12" s="41">
        <f t="shared" si="5"/>
        <v>0</v>
      </c>
      <c r="H12" s="41">
        <f t="shared" si="5"/>
        <v>9</v>
      </c>
      <c r="I12" s="41">
        <f t="shared" si="5"/>
        <v>0</v>
      </c>
      <c r="J12" s="42">
        <f t="shared" si="4"/>
        <v>63</v>
      </c>
      <c r="K12" s="43">
        <f t="shared" si="4"/>
        <v>0</v>
      </c>
      <c r="L12" s="40">
        <f aca="true" t="shared" si="6" ref="L12:U12">L9-L10+L11</f>
        <v>15</v>
      </c>
      <c r="M12" s="41">
        <f t="shared" si="6"/>
        <v>0</v>
      </c>
      <c r="N12" s="41">
        <f t="shared" si="6"/>
        <v>11</v>
      </c>
      <c r="O12" s="41">
        <f t="shared" si="6"/>
        <v>0</v>
      </c>
      <c r="P12" s="41">
        <f t="shared" si="6"/>
        <v>14</v>
      </c>
      <c r="Q12" s="41">
        <f t="shared" si="6"/>
        <v>0</v>
      </c>
      <c r="R12" s="41">
        <f t="shared" si="6"/>
        <v>19</v>
      </c>
      <c r="S12" s="41">
        <f t="shared" si="6"/>
        <v>0</v>
      </c>
      <c r="T12" s="41">
        <f t="shared" si="6"/>
        <v>17</v>
      </c>
      <c r="U12" s="41">
        <f t="shared" si="6"/>
        <v>0</v>
      </c>
      <c r="V12" s="44">
        <f t="shared" si="0"/>
        <v>76</v>
      </c>
      <c r="W12" s="43">
        <f t="shared" si="0"/>
        <v>0</v>
      </c>
      <c r="X12" s="45">
        <f>X9-X10+X11</f>
        <v>13</v>
      </c>
      <c r="Y12" s="41">
        <f>Y9-Y10+Y11</f>
        <v>11</v>
      </c>
      <c r="Z12" s="46">
        <f>Z9-Z10+Z11</f>
        <v>24</v>
      </c>
      <c r="AA12" s="45">
        <f t="shared" si="1"/>
        <v>163</v>
      </c>
      <c r="AB12" s="41">
        <f t="shared" si="2"/>
        <v>0</v>
      </c>
      <c r="AC12" s="46">
        <f t="shared" si="3"/>
        <v>163</v>
      </c>
      <c r="AD12" s="47">
        <f>AD9-AD10+AD11</f>
        <v>0</v>
      </c>
      <c r="AE12" s="48">
        <f>AE9-AE10+AE11</f>
        <v>163</v>
      </c>
    </row>
    <row r="13" spans="1:31" ht="25.5" customHeight="1" thickBot="1">
      <c r="A13" s="49" t="s">
        <v>76</v>
      </c>
      <c r="B13" s="50"/>
      <c r="C13" s="51"/>
      <c r="D13" s="116">
        <v>6</v>
      </c>
      <c r="E13" s="116"/>
      <c r="F13" s="116">
        <v>0</v>
      </c>
      <c r="G13" s="116"/>
      <c r="H13" s="116">
        <v>0</v>
      </c>
      <c r="I13" s="116"/>
      <c r="J13" s="25">
        <f t="shared" si="4"/>
        <v>6</v>
      </c>
      <c r="K13" s="26">
        <f t="shared" si="4"/>
        <v>0</v>
      </c>
      <c r="L13" s="115">
        <v>6</v>
      </c>
      <c r="M13" s="116"/>
      <c r="N13" s="116">
        <v>2</v>
      </c>
      <c r="O13" s="116"/>
      <c r="P13" s="116">
        <v>2</v>
      </c>
      <c r="Q13" s="116"/>
      <c r="R13" s="116">
        <v>1</v>
      </c>
      <c r="S13" s="116"/>
      <c r="T13" s="116">
        <v>2</v>
      </c>
      <c r="U13" s="116"/>
      <c r="V13" s="29">
        <f t="shared" si="0"/>
        <v>13</v>
      </c>
      <c r="W13" s="26">
        <f t="shared" si="0"/>
        <v>0</v>
      </c>
      <c r="X13" s="115">
        <v>5</v>
      </c>
      <c r="Y13" s="116">
        <v>1</v>
      </c>
      <c r="Z13" s="26">
        <f>SUM(X13:Y13)</f>
        <v>6</v>
      </c>
      <c r="AA13" s="35">
        <f t="shared" si="1"/>
        <v>25</v>
      </c>
      <c r="AB13" s="36">
        <f t="shared" si="2"/>
        <v>0</v>
      </c>
      <c r="AC13" s="37">
        <f t="shared" si="3"/>
        <v>25</v>
      </c>
      <c r="AD13" s="113">
        <f>AA13/AA17*100</f>
        <v>17.482517482517483</v>
      </c>
      <c r="AE13" s="52"/>
    </row>
    <row r="14" spans="1:31" ht="15.75">
      <c r="A14" s="53" t="s">
        <v>26</v>
      </c>
      <c r="B14" s="50"/>
      <c r="C14" s="51"/>
      <c r="D14" s="116">
        <v>6</v>
      </c>
      <c r="E14" s="116"/>
      <c r="F14" s="116">
        <v>9</v>
      </c>
      <c r="G14" s="116"/>
      <c r="H14" s="116">
        <v>5</v>
      </c>
      <c r="I14" s="116"/>
      <c r="J14" s="25">
        <f t="shared" si="4"/>
        <v>20</v>
      </c>
      <c r="K14" s="26">
        <f t="shared" si="4"/>
        <v>0</v>
      </c>
      <c r="L14" s="115">
        <v>5</v>
      </c>
      <c r="M14" s="116"/>
      <c r="N14" s="116">
        <v>4</v>
      </c>
      <c r="O14" s="116"/>
      <c r="P14" s="116">
        <v>6</v>
      </c>
      <c r="Q14" s="116"/>
      <c r="R14" s="116">
        <v>7</v>
      </c>
      <c r="S14" s="116"/>
      <c r="T14" s="116">
        <v>4</v>
      </c>
      <c r="U14" s="116"/>
      <c r="V14" s="29">
        <f t="shared" si="0"/>
        <v>26</v>
      </c>
      <c r="W14" s="26">
        <f t="shared" si="0"/>
        <v>0</v>
      </c>
      <c r="X14" s="115">
        <v>8</v>
      </c>
      <c r="Y14" s="116">
        <v>7</v>
      </c>
      <c r="Z14" s="26">
        <f>SUM(X14:Y14)</f>
        <v>15</v>
      </c>
      <c r="AA14" s="35">
        <f t="shared" si="1"/>
        <v>61</v>
      </c>
      <c r="AB14" s="36">
        <f t="shared" si="2"/>
        <v>0</v>
      </c>
      <c r="AC14" s="37">
        <f t="shared" si="3"/>
        <v>61</v>
      </c>
      <c r="AD14" s="52"/>
      <c r="AE14" s="52"/>
    </row>
    <row r="15" spans="1:31" ht="15.75">
      <c r="A15" s="53" t="s">
        <v>27</v>
      </c>
      <c r="B15" s="50"/>
      <c r="C15" s="51"/>
      <c r="D15" s="116">
        <v>6</v>
      </c>
      <c r="E15" s="116"/>
      <c r="F15" s="116">
        <v>7</v>
      </c>
      <c r="G15" s="116"/>
      <c r="H15" s="116">
        <v>4</v>
      </c>
      <c r="I15" s="116"/>
      <c r="J15" s="25">
        <f t="shared" si="4"/>
        <v>17</v>
      </c>
      <c r="K15" s="26">
        <f t="shared" si="4"/>
        <v>0</v>
      </c>
      <c r="L15" s="115">
        <v>4</v>
      </c>
      <c r="M15" s="116"/>
      <c r="N15" s="116">
        <v>5</v>
      </c>
      <c r="O15" s="116"/>
      <c r="P15" s="116">
        <v>6</v>
      </c>
      <c r="Q15" s="116"/>
      <c r="R15" s="116">
        <v>11</v>
      </c>
      <c r="S15" s="116"/>
      <c r="T15" s="116">
        <v>11</v>
      </c>
      <c r="U15" s="116"/>
      <c r="V15" s="29">
        <f t="shared" si="0"/>
        <v>37</v>
      </c>
      <c r="W15" s="26">
        <f t="shared" si="0"/>
        <v>0</v>
      </c>
      <c r="X15" s="115">
        <v>0</v>
      </c>
      <c r="Y15" s="116">
        <v>3</v>
      </c>
      <c r="Z15" s="26">
        <f>SUM(X15:Y15)</f>
        <v>3</v>
      </c>
      <c r="AA15" s="35">
        <f t="shared" si="1"/>
        <v>57</v>
      </c>
      <c r="AB15" s="36">
        <f t="shared" si="2"/>
        <v>0</v>
      </c>
      <c r="AC15" s="37">
        <f t="shared" si="3"/>
        <v>57</v>
      </c>
      <c r="AD15" s="52"/>
      <c r="AE15" s="52"/>
    </row>
    <row r="16" spans="1:31" ht="15.75">
      <c r="A16" s="53" t="s">
        <v>28</v>
      </c>
      <c r="B16" s="50"/>
      <c r="C16" s="51"/>
      <c r="D16" s="116">
        <v>0</v>
      </c>
      <c r="E16" s="116"/>
      <c r="F16" s="116">
        <v>0</v>
      </c>
      <c r="G16" s="116"/>
      <c r="H16" s="116">
        <v>0</v>
      </c>
      <c r="I16" s="116"/>
      <c r="J16" s="25">
        <f t="shared" si="4"/>
        <v>0</v>
      </c>
      <c r="K16" s="26">
        <f t="shared" si="4"/>
        <v>0</v>
      </c>
      <c r="L16" s="115">
        <v>0</v>
      </c>
      <c r="M16" s="116"/>
      <c r="N16" s="116">
        <v>0</v>
      </c>
      <c r="O16" s="116"/>
      <c r="P16" s="116">
        <v>0</v>
      </c>
      <c r="Q16" s="116"/>
      <c r="R16" s="116">
        <v>0</v>
      </c>
      <c r="S16" s="116"/>
      <c r="T16" s="116">
        <v>0</v>
      </c>
      <c r="U16" s="116"/>
      <c r="V16" s="29">
        <f t="shared" si="0"/>
        <v>0</v>
      </c>
      <c r="W16" s="26">
        <f t="shared" si="0"/>
        <v>0</v>
      </c>
      <c r="X16" s="115">
        <v>0</v>
      </c>
      <c r="Y16" s="116">
        <v>0</v>
      </c>
      <c r="Z16" s="26">
        <f>SUM(X16:Y16)</f>
        <v>0</v>
      </c>
      <c r="AA16" s="35">
        <f t="shared" si="1"/>
        <v>0</v>
      </c>
      <c r="AB16" s="36">
        <f t="shared" si="2"/>
        <v>0</v>
      </c>
      <c r="AC16" s="37">
        <f t="shared" si="3"/>
        <v>0</v>
      </c>
      <c r="AD16" s="52"/>
      <c r="AE16" s="52"/>
    </row>
    <row r="17" spans="1:31" ht="27" customHeight="1">
      <c r="A17" s="54" t="s">
        <v>29</v>
      </c>
      <c r="B17" s="55"/>
      <c r="C17" s="56"/>
      <c r="D17" s="57">
        <f aca="true" t="shared" si="7" ref="D17:I17">SUM(D13:D16)</f>
        <v>18</v>
      </c>
      <c r="E17" s="57">
        <f t="shared" si="7"/>
        <v>0</v>
      </c>
      <c r="F17" s="57">
        <f t="shared" si="7"/>
        <v>16</v>
      </c>
      <c r="G17" s="57">
        <f t="shared" si="7"/>
        <v>0</v>
      </c>
      <c r="H17" s="57">
        <f t="shared" si="7"/>
        <v>9</v>
      </c>
      <c r="I17" s="57">
        <f t="shared" si="7"/>
        <v>0</v>
      </c>
      <c r="J17" s="57">
        <f t="shared" si="4"/>
        <v>43</v>
      </c>
      <c r="K17" s="58">
        <f t="shared" si="4"/>
        <v>0</v>
      </c>
      <c r="L17" s="59">
        <f aca="true" t="shared" si="8" ref="L17:U17">SUM(L13:L16)</f>
        <v>15</v>
      </c>
      <c r="M17" s="60">
        <f t="shared" si="8"/>
        <v>0</v>
      </c>
      <c r="N17" s="60">
        <f t="shared" si="8"/>
        <v>11</v>
      </c>
      <c r="O17" s="60">
        <f t="shared" si="8"/>
        <v>0</v>
      </c>
      <c r="P17" s="60">
        <f t="shared" si="8"/>
        <v>14</v>
      </c>
      <c r="Q17" s="60">
        <f t="shared" si="8"/>
        <v>0</v>
      </c>
      <c r="R17" s="60">
        <f t="shared" si="8"/>
        <v>19</v>
      </c>
      <c r="S17" s="60">
        <f t="shared" si="8"/>
        <v>0</v>
      </c>
      <c r="T17" s="60">
        <f t="shared" si="8"/>
        <v>17</v>
      </c>
      <c r="U17" s="60">
        <f t="shared" si="8"/>
        <v>0</v>
      </c>
      <c r="V17" s="61">
        <f t="shared" si="0"/>
        <v>76</v>
      </c>
      <c r="W17" s="58">
        <f t="shared" si="0"/>
        <v>0</v>
      </c>
      <c r="X17" s="62">
        <f>SUM(X13:X16)</f>
        <v>13</v>
      </c>
      <c r="Y17" s="60">
        <f>SUM(Y13:Y16)</f>
        <v>11</v>
      </c>
      <c r="Z17" s="63">
        <f>SUM(Z13:Z16)</f>
        <v>24</v>
      </c>
      <c r="AA17" s="62">
        <f t="shared" si="1"/>
        <v>143</v>
      </c>
      <c r="AB17" s="60">
        <f t="shared" si="2"/>
        <v>0</v>
      </c>
      <c r="AC17" s="63">
        <f t="shared" si="3"/>
        <v>143</v>
      </c>
      <c r="AD17" s="52"/>
      <c r="AE17" s="52"/>
    </row>
    <row r="18" spans="1:31" ht="36">
      <c r="A18" s="64" t="s">
        <v>40</v>
      </c>
      <c r="B18" s="27">
        <v>20</v>
      </c>
      <c r="C18" s="28">
        <v>0</v>
      </c>
      <c r="D18" s="28"/>
      <c r="E18" s="28"/>
      <c r="F18" s="51"/>
      <c r="G18" s="51"/>
      <c r="H18" s="51"/>
      <c r="I18" s="51"/>
      <c r="J18" s="25">
        <f t="shared" si="4"/>
        <v>20</v>
      </c>
      <c r="K18" s="26">
        <f t="shared" si="4"/>
        <v>0</v>
      </c>
      <c r="L18" s="27"/>
      <c r="M18" s="28"/>
      <c r="N18" s="51"/>
      <c r="O18" s="51"/>
      <c r="P18" s="51"/>
      <c r="Q18" s="51"/>
      <c r="R18" s="51"/>
      <c r="S18" s="51"/>
      <c r="T18" s="51"/>
      <c r="U18" s="51"/>
      <c r="V18" s="29">
        <f t="shared" si="0"/>
        <v>0</v>
      </c>
      <c r="W18" s="26">
        <f t="shared" si="0"/>
        <v>0</v>
      </c>
      <c r="X18" s="67"/>
      <c r="Y18" s="51"/>
      <c r="Z18" s="66">
        <f>X18+Y18</f>
        <v>0</v>
      </c>
      <c r="AA18" s="68">
        <f t="shared" si="1"/>
        <v>20</v>
      </c>
      <c r="AB18" s="69">
        <f t="shared" si="2"/>
        <v>0</v>
      </c>
      <c r="AC18" s="70">
        <f t="shared" si="3"/>
        <v>20</v>
      </c>
      <c r="AD18" s="52"/>
      <c r="AE18" s="52"/>
    </row>
    <row r="19" spans="1:31" ht="18" customHeight="1">
      <c r="A19" s="71" t="s">
        <v>35</v>
      </c>
      <c r="B19" s="50"/>
      <c r="C19" s="51"/>
      <c r="D19" s="28"/>
      <c r="E19" s="28"/>
      <c r="F19" s="28"/>
      <c r="G19" s="28"/>
      <c r="H19" s="28"/>
      <c r="I19" s="28"/>
      <c r="J19" s="25">
        <f t="shared" si="4"/>
        <v>0</v>
      </c>
      <c r="K19" s="26">
        <f t="shared" si="4"/>
        <v>0</v>
      </c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9">
        <f t="shared" si="0"/>
        <v>0</v>
      </c>
      <c r="W19" s="26">
        <f t="shared" si="0"/>
        <v>0</v>
      </c>
      <c r="X19" s="30"/>
      <c r="Y19" s="28"/>
      <c r="Z19" s="26">
        <f>SUM(X19:Y19)</f>
        <v>0</v>
      </c>
      <c r="AA19" s="35">
        <f t="shared" si="1"/>
        <v>0</v>
      </c>
      <c r="AB19" s="36">
        <f t="shared" si="2"/>
        <v>0</v>
      </c>
      <c r="AC19" s="37">
        <f t="shared" si="3"/>
        <v>0</v>
      </c>
      <c r="AD19" s="52"/>
      <c r="AE19" s="52"/>
    </row>
    <row r="20" spans="1:31" ht="21" customHeight="1">
      <c r="A20" s="71" t="s">
        <v>54</v>
      </c>
      <c r="B20" s="50"/>
      <c r="C20" s="51"/>
      <c r="D20" s="28"/>
      <c r="E20" s="28"/>
      <c r="F20" s="28"/>
      <c r="G20" s="28"/>
      <c r="H20" s="28"/>
      <c r="I20" s="28"/>
      <c r="J20" s="25">
        <f t="shared" si="4"/>
        <v>0</v>
      </c>
      <c r="K20" s="26">
        <f t="shared" si="4"/>
        <v>0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9">
        <f t="shared" si="0"/>
        <v>0</v>
      </c>
      <c r="W20" s="26">
        <f t="shared" si="0"/>
        <v>0</v>
      </c>
      <c r="X20" s="30"/>
      <c r="Y20" s="28"/>
      <c r="Z20" s="26">
        <f>SUM(X20:Y20)</f>
        <v>0</v>
      </c>
      <c r="AA20" s="35">
        <f t="shared" si="1"/>
        <v>0</v>
      </c>
      <c r="AB20" s="36">
        <f t="shared" si="2"/>
        <v>0</v>
      </c>
      <c r="AC20" s="37">
        <f t="shared" si="3"/>
        <v>0</v>
      </c>
      <c r="AD20" s="52"/>
      <c r="AE20" s="52"/>
    </row>
    <row r="21" spans="1:31" ht="28.5" customHeight="1">
      <c r="A21" s="71" t="s">
        <v>36</v>
      </c>
      <c r="B21" s="50"/>
      <c r="C21" s="51"/>
      <c r="D21" s="28"/>
      <c r="E21" s="28"/>
      <c r="F21" s="28"/>
      <c r="G21" s="28"/>
      <c r="H21" s="28"/>
      <c r="I21" s="28"/>
      <c r="J21" s="25">
        <f t="shared" si="4"/>
        <v>0</v>
      </c>
      <c r="K21" s="26">
        <f t="shared" si="4"/>
        <v>0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9">
        <f t="shared" si="0"/>
        <v>0</v>
      </c>
      <c r="W21" s="26">
        <f t="shared" si="0"/>
        <v>0</v>
      </c>
      <c r="X21" s="30"/>
      <c r="Y21" s="28"/>
      <c r="Z21" s="26">
        <f>SUM(X21:Y21)</f>
        <v>0</v>
      </c>
      <c r="AA21" s="35">
        <f t="shared" si="1"/>
        <v>0</v>
      </c>
      <c r="AB21" s="36">
        <f t="shared" si="2"/>
        <v>0</v>
      </c>
      <c r="AC21" s="37">
        <f t="shared" si="3"/>
        <v>0</v>
      </c>
      <c r="AD21" s="52"/>
      <c r="AE21" s="52"/>
    </row>
    <row r="22" spans="1:31" ht="24" customHeight="1">
      <c r="A22" s="110" t="s">
        <v>37</v>
      </c>
      <c r="B22" s="72"/>
      <c r="C22" s="73"/>
      <c r="D22" s="74">
        <f aca="true" t="shared" si="9" ref="D22:AC22">(1*D13+0.64*D14+0.36*D15+0.16*D16)/D17*100</f>
        <v>66.66666666666666</v>
      </c>
      <c r="E22" s="74" t="e">
        <f t="shared" si="9"/>
        <v>#DIV/0!</v>
      </c>
      <c r="F22" s="74">
        <f t="shared" si="9"/>
        <v>51.74999999999999</v>
      </c>
      <c r="G22" s="74" t="e">
        <f t="shared" si="9"/>
        <v>#DIV/0!</v>
      </c>
      <c r="H22" s="74">
        <f t="shared" si="9"/>
        <v>51.555555555555564</v>
      </c>
      <c r="I22" s="74" t="e">
        <f t="shared" si="9"/>
        <v>#DIV/0!</v>
      </c>
      <c r="J22" s="75">
        <f t="shared" si="9"/>
        <v>57.953488372093034</v>
      </c>
      <c r="K22" s="76" t="e">
        <f t="shared" si="9"/>
        <v>#DIV/0!</v>
      </c>
      <c r="L22" s="77">
        <f t="shared" si="9"/>
        <v>70.93333333333332</v>
      </c>
      <c r="M22" s="74" t="e">
        <f t="shared" si="9"/>
        <v>#DIV/0!</v>
      </c>
      <c r="N22" s="74">
        <f t="shared" si="9"/>
        <v>57.81818181818183</v>
      </c>
      <c r="O22" s="74" t="e">
        <f t="shared" si="9"/>
        <v>#DIV/0!</v>
      </c>
      <c r="P22" s="74">
        <f t="shared" si="9"/>
        <v>57.14285714285714</v>
      </c>
      <c r="Q22" s="74" t="e">
        <f t="shared" si="9"/>
        <v>#DIV/0!</v>
      </c>
      <c r="R22" s="74">
        <f t="shared" si="9"/>
        <v>49.684210526315795</v>
      </c>
      <c r="S22" s="74" t="e">
        <f t="shared" si="9"/>
        <v>#DIV/0!</v>
      </c>
      <c r="T22" s="74">
        <f t="shared" si="9"/>
        <v>50.11764705882352</v>
      </c>
      <c r="U22" s="74" t="e">
        <f t="shared" si="9"/>
        <v>#DIV/0!</v>
      </c>
      <c r="V22" s="75">
        <f t="shared" si="9"/>
        <v>56.52631578947368</v>
      </c>
      <c r="W22" s="76" t="e">
        <f t="shared" si="9"/>
        <v>#DIV/0!</v>
      </c>
      <c r="X22" s="78">
        <f t="shared" si="9"/>
        <v>77.84615384615385</v>
      </c>
      <c r="Y22" s="74">
        <f t="shared" si="9"/>
        <v>59.63636363636364</v>
      </c>
      <c r="Z22" s="76">
        <f t="shared" si="9"/>
        <v>69.5</v>
      </c>
      <c r="AA22" s="78">
        <f t="shared" si="9"/>
        <v>59.132867132867126</v>
      </c>
      <c r="AB22" s="74" t="e">
        <f t="shared" si="9"/>
        <v>#DIV/0!</v>
      </c>
      <c r="AC22" s="79">
        <f t="shared" si="9"/>
        <v>59.132867132867126</v>
      </c>
      <c r="AD22" s="52"/>
      <c r="AE22" s="52"/>
    </row>
    <row r="23" spans="1:31" ht="30" customHeight="1">
      <c r="A23" s="111" t="s">
        <v>38</v>
      </c>
      <c r="B23" s="80"/>
      <c r="C23" s="81"/>
      <c r="D23" s="82">
        <f aca="true" t="shared" si="10" ref="D23:AC23">100-D16/D17*100</f>
        <v>100</v>
      </c>
      <c r="E23" s="82" t="e">
        <f t="shared" si="10"/>
        <v>#DIV/0!</v>
      </c>
      <c r="F23" s="82">
        <f t="shared" si="10"/>
        <v>100</v>
      </c>
      <c r="G23" s="82" t="e">
        <f t="shared" si="10"/>
        <v>#DIV/0!</v>
      </c>
      <c r="H23" s="82">
        <f t="shared" si="10"/>
        <v>100</v>
      </c>
      <c r="I23" s="82" t="e">
        <f t="shared" si="10"/>
        <v>#DIV/0!</v>
      </c>
      <c r="J23" s="83">
        <f t="shared" si="10"/>
        <v>100</v>
      </c>
      <c r="K23" s="84" t="e">
        <f t="shared" si="10"/>
        <v>#DIV/0!</v>
      </c>
      <c r="L23" s="85">
        <f t="shared" si="10"/>
        <v>100</v>
      </c>
      <c r="M23" s="82" t="e">
        <f t="shared" si="10"/>
        <v>#DIV/0!</v>
      </c>
      <c r="N23" s="82">
        <f t="shared" si="10"/>
        <v>100</v>
      </c>
      <c r="O23" s="82" t="e">
        <f t="shared" si="10"/>
        <v>#DIV/0!</v>
      </c>
      <c r="P23" s="82">
        <f t="shared" si="10"/>
        <v>100</v>
      </c>
      <c r="Q23" s="82" t="e">
        <f t="shared" si="10"/>
        <v>#DIV/0!</v>
      </c>
      <c r="R23" s="82">
        <f t="shared" si="10"/>
        <v>100</v>
      </c>
      <c r="S23" s="82" t="e">
        <f t="shared" si="10"/>
        <v>#DIV/0!</v>
      </c>
      <c r="T23" s="82">
        <f t="shared" si="10"/>
        <v>100</v>
      </c>
      <c r="U23" s="82" t="e">
        <f t="shared" si="10"/>
        <v>#DIV/0!</v>
      </c>
      <c r="V23" s="83">
        <f t="shared" si="10"/>
        <v>100</v>
      </c>
      <c r="W23" s="84" t="e">
        <f t="shared" si="10"/>
        <v>#DIV/0!</v>
      </c>
      <c r="X23" s="86">
        <f t="shared" si="10"/>
        <v>100</v>
      </c>
      <c r="Y23" s="82">
        <f t="shared" si="10"/>
        <v>100</v>
      </c>
      <c r="Z23" s="84">
        <f t="shared" si="10"/>
        <v>100</v>
      </c>
      <c r="AA23" s="86">
        <f t="shared" si="10"/>
        <v>100</v>
      </c>
      <c r="AB23" s="82" t="e">
        <f t="shared" si="10"/>
        <v>#DIV/0!</v>
      </c>
      <c r="AC23" s="87">
        <f t="shared" si="10"/>
        <v>100</v>
      </c>
      <c r="AD23" s="52"/>
      <c r="AE23" s="52"/>
    </row>
    <row r="24" spans="1:31" ht="24" customHeight="1">
      <c r="A24" s="112" t="s">
        <v>39</v>
      </c>
      <c r="B24" s="80"/>
      <c r="C24" s="81"/>
      <c r="D24" s="88">
        <f aca="true" t="shared" si="11" ref="D24:AC24">(D13+D14)/D17*100</f>
        <v>66.66666666666666</v>
      </c>
      <c r="E24" s="88" t="e">
        <f t="shared" si="11"/>
        <v>#DIV/0!</v>
      </c>
      <c r="F24" s="88">
        <f t="shared" si="11"/>
        <v>56.25</v>
      </c>
      <c r="G24" s="88" t="e">
        <f t="shared" si="11"/>
        <v>#DIV/0!</v>
      </c>
      <c r="H24" s="88">
        <f t="shared" si="11"/>
        <v>55.55555555555556</v>
      </c>
      <c r="I24" s="88" t="e">
        <f t="shared" si="11"/>
        <v>#DIV/0!</v>
      </c>
      <c r="J24" s="89">
        <f t="shared" si="11"/>
        <v>60.46511627906976</v>
      </c>
      <c r="K24" s="90" t="e">
        <f t="shared" si="11"/>
        <v>#DIV/0!</v>
      </c>
      <c r="L24" s="91">
        <f t="shared" si="11"/>
        <v>73.33333333333333</v>
      </c>
      <c r="M24" s="88" t="e">
        <f t="shared" si="11"/>
        <v>#DIV/0!</v>
      </c>
      <c r="N24" s="88">
        <f t="shared" si="11"/>
        <v>54.54545454545454</v>
      </c>
      <c r="O24" s="88" t="e">
        <f t="shared" si="11"/>
        <v>#DIV/0!</v>
      </c>
      <c r="P24" s="88">
        <f t="shared" si="11"/>
        <v>57.14285714285714</v>
      </c>
      <c r="Q24" s="88" t="e">
        <f t="shared" si="11"/>
        <v>#DIV/0!</v>
      </c>
      <c r="R24" s="88">
        <f t="shared" si="11"/>
        <v>42.10526315789473</v>
      </c>
      <c r="S24" s="88" t="e">
        <f t="shared" si="11"/>
        <v>#DIV/0!</v>
      </c>
      <c r="T24" s="88">
        <f t="shared" si="11"/>
        <v>35.294117647058826</v>
      </c>
      <c r="U24" s="88" t="e">
        <f t="shared" si="11"/>
        <v>#DIV/0!</v>
      </c>
      <c r="V24" s="89">
        <f t="shared" si="11"/>
        <v>51.31578947368421</v>
      </c>
      <c r="W24" s="90" t="e">
        <f t="shared" si="11"/>
        <v>#DIV/0!</v>
      </c>
      <c r="X24" s="92">
        <f t="shared" si="11"/>
        <v>100</v>
      </c>
      <c r="Y24" s="88">
        <f t="shared" si="11"/>
        <v>72.72727272727273</v>
      </c>
      <c r="Z24" s="90">
        <f t="shared" si="11"/>
        <v>87.5</v>
      </c>
      <c r="AA24" s="92">
        <f t="shared" si="11"/>
        <v>60.13986013986013</v>
      </c>
      <c r="AB24" s="88" t="e">
        <f t="shared" si="11"/>
        <v>#DIV/0!</v>
      </c>
      <c r="AC24" s="93">
        <f t="shared" si="11"/>
        <v>60.13986013986013</v>
      </c>
      <c r="AD24" s="52"/>
      <c r="AE24" s="52"/>
    </row>
    <row r="25" spans="1:31" s="100" customFormat="1" ht="80.25" customHeight="1">
      <c r="A25" s="94" t="s">
        <v>70</v>
      </c>
      <c r="B25" s="95" t="str">
        <f aca="true" t="shared" si="12" ref="B25:Z25">IF(B12=B17+B18+B19+B20+B21," ","ПРОВЕРИТЬ")</f>
        <v> </v>
      </c>
      <c r="C25" s="96" t="str">
        <f t="shared" si="12"/>
        <v> </v>
      </c>
      <c r="D25" s="96" t="str">
        <f t="shared" si="12"/>
        <v> </v>
      </c>
      <c r="E25" s="96" t="str">
        <f t="shared" si="12"/>
        <v> </v>
      </c>
      <c r="F25" s="96" t="str">
        <f t="shared" si="12"/>
        <v> </v>
      </c>
      <c r="G25" s="96" t="str">
        <f t="shared" si="12"/>
        <v> </v>
      </c>
      <c r="H25" s="96" t="str">
        <f t="shared" si="12"/>
        <v> </v>
      </c>
      <c r="I25" s="96" t="str">
        <f t="shared" si="12"/>
        <v> </v>
      </c>
      <c r="J25" s="96" t="str">
        <f t="shared" si="12"/>
        <v> </v>
      </c>
      <c r="K25" s="97" t="str">
        <f t="shared" si="12"/>
        <v> </v>
      </c>
      <c r="L25" s="95" t="str">
        <f t="shared" si="12"/>
        <v> </v>
      </c>
      <c r="M25" s="96" t="str">
        <f t="shared" si="12"/>
        <v> </v>
      </c>
      <c r="N25" s="96" t="str">
        <f t="shared" si="12"/>
        <v> </v>
      </c>
      <c r="O25" s="96" t="str">
        <f t="shared" si="12"/>
        <v> </v>
      </c>
      <c r="P25" s="96" t="str">
        <f t="shared" si="12"/>
        <v> </v>
      </c>
      <c r="Q25" s="96" t="str">
        <f t="shared" si="12"/>
        <v> </v>
      </c>
      <c r="R25" s="96" t="str">
        <f t="shared" si="12"/>
        <v> </v>
      </c>
      <c r="S25" s="96" t="str">
        <f t="shared" si="12"/>
        <v> </v>
      </c>
      <c r="T25" s="96" t="str">
        <f t="shared" si="12"/>
        <v> </v>
      </c>
      <c r="U25" s="96" t="str">
        <f t="shared" si="12"/>
        <v> </v>
      </c>
      <c r="V25" s="96" t="str">
        <f t="shared" si="12"/>
        <v> </v>
      </c>
      <c r="W25" s="97" t="str">
        <f t="shared" si="12"/>
        <v> </v>
      </c>
      <c r="X25" s="98" t="str">
        <f t="shared" si="12"/>
        <v> </v>
      </c>
      <c r="Y25" s="96" t="str">
        <f t="shared" si="12"/>
        <v> </v>
      </c>
      <c r="Z25" s="97" t="str">
        <f t="shared" si="12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3" ref="B26:Z26">IF(B12-B17-B18-B19-B20-B21=0," ",B12-B17-B18-B19-B20-B21)</f>
        <v> </v>
      </c>
      <c r="C26" s="103" t="str">
        <f t="shared" si="13"/>
        <v> </v>
      </c>
      <c r="D26" s="103" t="str">
        <f t="shared" si="13"/>
        <v> </v>
      </c>
      <c r="E26" s="103" t="str">
        <f t="shared" si="13"/>
        <v> </v>
      </c>
      <c r="F26" s="103" t="str">
        <f t="shared" si="13"/>
        <v> </v>
      </c>
      <c r="G26" s="103" t="str">
        <f t="shared" si="13"/>
        <v> </v>
      </c>
      <c r="H26" s="103" t="str">
        <f t="shared" si="13"/>
        <v> </v>
      </c>
      <c r="I26" s="103" t="str">
        <f t="shared" si="13"/>
        <v> </v>
      </c>
      <c r="J26" s="103" t="str">
        <f t="shared" si="13"/>
        <v> </v>
      </c>
      <c r="K26" s="104" t="str">
        <f t="shared" si="13"/>
        <v> </v>
      </c>
      <c r="L26" s="102" t="str">
        <f t="shared" si="13"/>
        <v> </v>
      </c>
      <c r="M26" s="103" t="str">
        <f t="shared" si="13"/>
        <v> </v>
      </c>
      <c r="N26" s="103" t="str">
        <f t="shared" si="13"/>
        <v> </v>
      </c>
      <c r="O26" s="103" t="str">
        <f t="shared" si="13"/>
        <v> </v>
      </c>
      <c r="P26" s="103" t="str">
        <f t="shared" si="13"/>
        <v> </v>
      </c>
      <c r="Q26" s="103" t="str">
        <f t="shared" si="13"/>
        <v> </v>
      </c>
      <c r="R26" s="103" t="str">
        <f t="shared" si="13"/>
        <v> </v>
      </c>
      <c r="S26" s="103" t="str">
        <f t="shared" si="13"/>
        <v> </v>
      </c>
      <c r="T26" s="103" t="str">
        <f t="shared" si="13"/>
        <v> </v>
      </c>
      <c r="U26" s="103" t="str">
        <f t="shared" si="13"/>
        <v> </v>
      </c>
      <c r="V26" s="103" t="str">
        <f t="shared" si="13"/>
        <v> </v>
      </c>
      <c r="W26" s="104" t="str">
        <f t="shared" si="13"/>
        <v> </v>
      </c>
      <c r="X26" s="105" t="str">
        <f t="shared" si="13"/>
        <v> </v>
      </c>
      <c r="Y26" s="106" t="str">
        <f t="shared" si="13"/>
        <v> </v>
      </c>
      <c r="Z26" s="106" t="str">
        <f t="shared" si="13"/>
        <v> </v>
      </c>
      <c r="AA26" s="99"/>
      <c r="AB26" s="99"/>
      <c r="AC26" s="99"/>
      <c r="AD26" s="99"/>
      <c r="AE26" s="99"/>
    </row>
    <row r="27" spans="2:26" s="107" customFormat="1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8" ht="12.75">
      <c r="A28" s="109" t="s">
        <v>31</v>
      </c>
      <c r="B28" s="148" t="s">
        <v>53</v>
      </c>
      <c r="C28" s="148"/>
      <c r="D28" s="148"/>
      <c r="E28" s="148"/>
      <c r="F28" s="148"/>
      <c r="G28" s="148"/>
      <c r="H28" s="148"/>
    </row>
    <row r="29" spans="1:8" ht="12.75">
      <c r="A29" s="109" t="s">
        <v>32</v>
      </c>
      <c r="B29" s="148" t="s">
        <v>52</v>
      </c>
      <c r="C29" s="148"/>
      <c r="D29" s="148"/>
      <c r="E29" s="148"/>
      <c r="F29" s="148"/>
      <c r="G29" s="148"/>
      <c r="H29" s="148"/>
    </row>
    <row r="30" spans="1:8" ht="12.75">
      <c r="A30" s="109" t="s">
        <v>33</v>
      </c>
      <c r="B30" s="148"/>
      <c r="C30" s="148"/>
      <c r="D30" s="148"/>
      <c r="E30" s="148"/>
      <c r="F30" s="148"/>
      <c r="G30" s="148"/>
      <c r="H30" s="148"/>
    </row>
  </sheetData>
  <sheetProtection/>
  <mergeCells count="29"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M3:Q3"/>
    <mergeCell ref="M4:Q4"/>
    <mergeCell ref="B30:H30"/>
    <mergeCell ref="B28:H28"/>
    <mergeCell ref="B29:H29"/>
    <mergeCell ref="D7:E7"/>
    <mergeCell ref="F7:G7"/>
    <mergeCell ref="H7:I7"/>
    <mergeCell ref="J7:K7"/>
    <mergeCell ref="B7:C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E30"/>
  <sheetViews>
    <sheetView view="pageBreakPreview" zoomScale="75" zoomScaleSheetLayoutView="75" zoomScalePageLayoutView="0" workbookViewId="0" topLeftCell="A1">
      <pane xSplit="1" ySplit="8" topLeftCell="N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18" sqref="Y18:Z18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34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63</v>
      </c>
      <c r="N3" s="146"/>
      <c r="O3" s="146"/>
      <c r="P3" s="146"/>
      <c r="Q3" s="146"/>
      <c r="T3" s="8"/>
      <c r="U3" s="8"/>
      <c r="V3" s="8"/>
      <c r="W3" s="9" t="s">
        <v>77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23">
        <v>9</v>
      </c>
      <c r="C9" s="24"/>
      <c r="D9" s="24">
        <v>12</v>
      </c>
      <c r="E9" s="24"/>
      <c r="F9" s="24">
        <v>10</v>
      </c>
      <c r="G9" s="24"/>
      <c r="H9" s="24">
        <v>8</v>
      </c>
      <c r="I9" s="24"/>
      <c r="J9" s="25">
        <f aca="true" t="shared" si="0" ref="J9:K11">B9+D9+F9+H9</f>
        <v>39</v>
      </c>
      <c r="K9" s="26">
        <f t="shared" si="0"/>
        <v>0</v>
      </c>
      <c r="L9" s="27">
        <v>5</v>
      </c>
      <c r="M9" s="28"/>
      <c r="N9" s="28">
        <v>11</v>
      </c>
      <c r="O9" s="28"/>
      <c r="P9" s="28">
        <v>6</v>
      </c>
      <c r="Q9" s="28"/>
      <c r="R9" s="28">
        <v>6</v>
      </c>
      <c r="S9" s="28"/>
      <c r="T9" s="28">
        <v>6</v>
      </c>
      <c r="U9" s="28"/>
      <c r="V9" s="29">
        <f aca="true" t="shared" si="1" ref="V9:W11">L9+N9+P9+R9+T9</f>
        <v>34</v>
      </c>
      <c r="W9" s="26">
        <f t="shared" si="1"/>
        <v>0</v>
      </c>
      <c r="X9" s="30"/>
      <c r="Y9" s="28">
        <v>3</v>
      </c>
      <c r="Z9" s="26">
        <f>SUM(X9:Y9)</f>
        <v>3</v>
      </c>
      <c r="AA9" s="31">
        <f>J9+V9+Z9</f>
        <v>76</v>
      </c>
      <c r="AB9" s="32">
        <f>K9+W9</f>
        <v>0</v>
      </c>
      <c r="AC9" s="33">
        <f>SUM(AA9:AB9)</f>
        <v>76</v>
      </c>
      <c r="AD9" s="30"/>
      <c r="AE9" s="33">
        <f>AC9+AD9</f>
        <v>76</v>
      </c>
    </row>
    <row r="10" spans="1:31" ht="30.75" customHeight="1">
      <c r="A10" s="34" t="s">
        <v>73</v>
      </c>
      <c r="B10" s="27"/>
      <c r="C10" s="28"/>
      <c r="D10" s="28">
        <v>1</v>
      </c>
      <c r="E10" s="28"/>
      <c r="F10" s="28"/>
      <c r="G10" s="28"/>
      <c r="H10" s="28"/>
      <c r="I10" s="28"/>
      <c r="J10" s="25">
        <f t="shared" si="0"/>
        <v>1</v>
      </c>
      <c r="K10" s="26">
        <f t="shared" si="0"/>
        <v>0</v>
      </c>
      <c r="L10" s="27"/>
      <c r="M10" s="28"/>
      <c r="N10" s="28"/>
      <c r="O10" s="28"/>
      <c r="P10" s="28">
        <v>1</v>
      </c>
      <c r="Q10" s="28"/>
      <c r="R10" s="28"/>
      <c r="S10" s="28"/>
      <c r="T10" s="28"/>
      <c r="U10" s="28"/>
      <c r="V10" s="29">
        <f t="shared" si="1"/>
        <v>1</v>
      </c>
      <c r="W10" s="26">
        <f t="shared" si="1"/>
        <v>0</v>
      </c>
      <c r="X10" s="30"/>
      <c r="Y10" s="28"/>
      <c r="Z10" s="26">
        <f>SUM(X10:Y10)</f>
        <v>0</v>
      </c>
      <c r="AA10" s="35">
        <f>J10+V10+Z10</f>
        <v>2</v>
      </c>
      <c r="AB10" s="36">
        <f>K10+W10</f>
        <v>0</v>
      </c>
      <c r="AC10" s="37">
        <f>SUM(AA10:AB10)</f>
        <v>2</v>
      </c>
      <c r="AD10" s="30"/>
      <c r="AE10" s="33">
        <f>AC10+AD10</f>
        <v>2</v>
      </c>
    </row>
    <row r="11" spans="1:31" ht="28.5" customHeight="1">
      <c r="A11" s="34" t="s">
        <v>74</v>
      </c>
      <c r="B11" s="27"/>
      <c r="C11" s="28"/>
      <c r="D11" s="28"/>
      <c r="E11" s="28"/>
      <c r="F11" s="28"/>
      <c r="G11" s="28"/>
      <c r="H11" s="28"/>
      <c r="I11" s="28"/>
      <c r="J11" s="25">
        <f t="shared" si="0"/>
        <v>0</v>
      </c>
      <c r="K11" s="26">
        <f t="shared" si="0"/>
        <v>0</v>
      </c>
      <c r="L11" s="27"/>
      <c r="M11" s="28"/>
      <c r="N11" s="28"/>
      <c r="O11" s="28"/>
      <c r="P11" s="28">
        <v>1</v>
      </c>
      <c r="Q11" s="28"/>
      <c r="R11" s="28"/>
      <c r="S11" s="28"/>
      <c r="T11" s="28"/>
      <c r="U11" s="28"/>
      <c r="V11" s="29">
        <f t="shared" si="1"/>
        <v>1</v>
      </c>
      <c r="W11" s="26">
        <f t="shared" si="1"/>
        <v>0</v>
      </c>
      <c r="X11" s="30"/>
      <c r="Y11" s="28"/>
      <c r="Z11" s="26">
        <f>SUM(X11:Y11)</f>
        <v>0</v>
      </c>
      <c r="AA11" s="35">
        <f>J11+V11+Z11</f>
        <v>1</v>
      </c>
      <c r="AB11" s="36">
        <f>K11+W11</f>
        <v>0</v>
      </c>
      <c r="AC11" s="37">
        <f>SUM(AA11:AB11)</f>
        <v>1</v>
      </c>
      <c r="AD11" s="30"/>
      <c r="AE11" s="33">
        <f>AC11+AD11</f>
        <v>1</v>
      </c>
    </row>
    <row r="12" spans="1:31" ht="16.5" thickBot="1">
      <c r="A12" s="39" t="s">
        <v>75</v>
      </c>
      <c r="B12" s="40">
        <f aca="true" t="shared" si="2" ref="B12:J12">B9-B10+B11</f>
        <v>9</v>
      </c>
      <c r="C12" s="41">
        <f t="shared" si="2"/>
        <v>0</v>
      </c>
      <c r="D12" s="41">
        <f t="shared" si="2"/>
        <v>11</v>
      </c>
      <c r="E12" s="41">
        <f t="shared" si="2"/>
        <v>0</v>
      </c>
      <c r="F12" s="41">
        <f t="shared" si="2"/>
        <v>10</v>
      </c>
      <c r="G12" s="41">
        <f t="shared" si="2"/>
        <v>0</v>
      </c>
      <c r="H12" s="41">
        <f t="shared" si="2"/>
        <v>8</v>
      </c>
      <c r="I12" s="41">
        <f t="shared" si="2"/>
        <v>0</v>
      </c>
      <c r="J12" s="41">
        <f t="shared" si="2"/>
        <v>38</v>
      </c>
      <c r="K12" s="43">
        <f>C12+E12+G12+I12</f>
        <v>0</v>
      </c>
      <c r="L12" s="40">
        <f aca="true" t="shared" si="3" ref="L12:AE12">L9-L10+L11</f>
        <v>5</v>
      </c>
      <c r="M12" s="41">
        <f t="shared" si="3"/>
        <v>0</v>
      </c>
      <c r="N12" s="41">
        <f t="shared" si="3"/>
        <v>11</v>
      </c>
      <c r="O12" s="41">
        <f t="shared" si="3"/>
        <v>0</v>
      </c>
      <c r="P12" s="41">
        <f t="shared" si="3"/>
        <v>6</v>
      </c>
      <c r="Q12" s="41">
        <f t="shared" si="3"/>
        <v>0</v>
      </c>
      <c r="R12" s="41">
        <f t="shared" si="3"/>
        <v>6</v>
      </c>
      <c r="S12" s="41">
        <f t="shared" si="3"/>
        <v>0</v>
      </c>
      <c r="T12" s="41">
        <f t="shared" si="3"/>
        <v>6</v>
      </c>
      <c r="U12" s="41">
        <f t="shared" si="3"/>
        <v>0</v>
      </c>
      <c r="V12" s="44">
        <f t="shared" si="3"/>
        <v>34</v>
      </c>
      <c r="W12" s="43">
        <f t="shared" si="3"/>
        <v>0</v>
      </c>
      <c r="X12" s="45">
        <f t="shared" si="3"/>
        <v>0</v>
      </c>
      <c r="Y12" s="41">
        <f t="shared" si="3"/>
        <v>3</v>
      </c>
      <c r="Z12" s="46">
        <f t="shared" si="3"/>
        <v>3</v>
      </c>
      <c r="AA12" s="45">
        <f t="shared" si="3"/>
        <v>75</v>
      </c>
      <c r="AB12" s="41">
        <f t="shared" si="3"/>
        <v>0</v>
      </c>
      <c r="AC12" s="46">
        <f t="shared" si="3"/>
        <v>75</v>
      </c>
      <c r="AD12" s="47">
        <f t="shared" si="3"/>
        <v>0</v>
      </c>
      <c r="AE12" s="48">
        <f t="shared" si="3"/>
        <v>75</v>
      </c>
    </row>
    <row r="13" spans="1:31" ht="25.5" customHeight="1" thickBot="1">
      <c r="A13" s="49" t="s">
        <v>76</v>
      </c>
      <c r="B13" s="50"/>
      <c r="C13" s="51"/>
      <c r="D13" s="28">
        <v>1</v>
      </c>
      <c r="E13" s="28"/>
      <c r="F13" s="28">
        <v>3</v>
      </c>
      <c r="G13" s="28"/>
      <c r="H13" s="28">
        <v>3</v>
      </c>
      <c r="I13" s="28"/>
      <c r="J13" s="25">
        <f aca="true" t="shared" si="4" ref="J13:K16">D13+F13+H13</f>
        <v>7</v>
      </c>
      <c r="K13" s="26">
        <f t="shared" si="4"/>
        <v>0</v>
      </c>
      <c r="L13" s="27">
        <v>2</v>
      </c>
      <c r="M13" s="28"/>
      <c r="N13" s="28">
        <v>1</v>
      </c>
      <c r="O13" s="28"/>
      <c r="P13" s="28">
        <v>1</v>
      </c>
      <c r="Q13" s="28"/>
      <c r="R13" s="28">
        <v>1</v>
      </c>
      <c r="S13" s="28"/>
      <c r="T13" s="28">
        <v>1</v>
      </c>
      <c r="U13" s="28"/>
      <c r="V13" s="29">
        <f aca="true" t="shared" si="5" ref="V13:W16">L13+N13+P13+R13+T13</f>
        <v>6</v>
      </c>
      <c r="W13" s="26">
        <f t="shared" si="5"/>
        <v>0</v>
      </c>
      <c r="X13" s="30"/>
      <c r="Y13" s="28"/>
      <c r="Z13" s="26">
        <f>X13+Y13</f>
        <v>0</v>
      </c>
      <c r="AA13" s="35">
        <f>J13+V13+Z13</f>
        <v>13</v>
      </c>
      <c r="AB13" s="36">
        <f>K13+W13</f>
        <v>0</v>
      </c>
      <c r="AC13" s="37">
        <f>SUM(AA13:AB13)</f>
        <v>13</v>
      </c>
      <c r="AD13" s="113">
        <f>AA13/AA17*100</f>
        <v>20</v>
      </c>
      <c r="AE13" s="52"/>
    </row>
    <row r="14" spans="1:31" ht="15.75">
      <c r="A14" s="53" t="s">
        <v>26</v>
      </c>
      <c r="B14" s="50"/>
      <c r="C14" s="51"/>
      <c r="D14" s="28">
        <v>6</v>
      </c>
      <c r="E14" s="28"/>
      <c r="F14" s="28">
        <v>2</v>
      </c>
      <c r="G14" s="28"/>
      <c r="H14" s="28">
        <v>3</v>
      </c>
      <c r="I14" s="28"/>
      <c r="J14" s="25">
        <f t="shared" si="4"/>
        <v>11</v>
      </c>
      <c r="K14" s="26">
        <f t="shared" si="4"/>
        <v>0</v>
      </c>
      <c r="L14" s="27">
        <v>1</v>
      </c>
      <c r="M14" s="28"/>
      <c r="N14" s="28">
        <v>5</v>
      </c>
      <c r="O14" s="28"/>
      <c r="P14" s="28">
        <v>1</v>
      </c>
      <c r="Q14" s="28"/>
      <c r="R14" s="28">
        <v>1</v>
      </c>
      <c r="S14" s="28"/>
      <c r="T14" s="28">
        <v>2</v>
      </c>
      <c r="U14" s="28"/>
      <c r="V14" s="29">
        <f t="shared" si="5"/>
        <v>10</v>
      </c>
      <c r="W14" s="26">
        <f t="shared" si="5"/>
        <v>0</v>
      </c>
      <c r="X14" s="30"/>
      <c r="Y14" s="28">
        <v>2</v>
      </c>
      <c r="Z14" s="26">
        <f>X14+Y14</f>
        <v>2</v>
      </c>
      <c r="AA14" s="35">
        <f>J14+V14+Z14</f>
        <v>23</v>
      </c>
      <c r="AB14" s="36">
        <f>K14+W14</f>
        <v>0</v>
      </c>
      <c r="AC14" s="37">
        <f>SUM(AA14:AB14)</f>
        <v>23</v>
      </c>
      <c r="AD14" s="52"/>
      <c r="AE14" s="52"/>
    </row>
    <row r="15" spans="1:31" ht="15.75">
      <c r="A15" s="53" t="s">
        <v>27</v>
      </c>
      <c r="B15" s="50"/>
      <c r="C15" s="51"/>
      <c r="D15" s="28">
        <v>4</v>
      </c>
      <c r="E15" s="28"/>
      <c r="F15" s="28">
        <v>5</v>
      </c>
      <c r="G15" s="28"/>
      <c r="H15" s="28">
        <v>2</v>
      </c>
      <c r="I15" s="28"/>
      <c r="J15" s="25">
        <f t="shared" si="4"/>
        <v>11</v>
      </c>
      <c r="K15" s="26">
        <f t="shared" si="4"/>
        <v>0</v>
      </c>
      <c r="L15" s="27">
        <v>2</v>
      </c>
      <c r="M15" s="28"/>
      <c r="N15" s="28">
        <v>5</v>
      </c>
      <c r="O15" s="28"/>
      <c r="P15" s="28">
        <v>3</v>
      </c>
      <c r="Q15" s="28"/>
      <c r="R15" s="28">
        <v>4</v>
      </c>
      <c r="S15" s="28"/>
      <c r="T15" s="28">
        <v>3</v>
      </c>
      <c r="U15" s="28"/>
      <c r="V15" s="29">
        <f>L15+N15+P15+R15+T15</f>
        <v>17</v>
      </c>
      <c r="W15" s="26">
        <f t="shared" si="5"/>
        <v>0</v>
      </c>
      <c r="X15" s="30"/>
      <c r="Y15" s="28">
        <v>1</v>
      </c>
      <c r="Z15" s="26">
        <f>X15+Y15</f>
        <v>1</v>
      </c>
      <c r="AA15" s="35">
        <f>J15+V15+Z15</f>
        <v>29</v>
      </c>
      <c r="AB15" s="36">
        <f>K15+W15</f>
        <v>0</v>
      </c>
      <c r="AC15" s="37">
        <f>SUM(AA15:AB15)</f>
        <v>29</v>
      </c>
      <c r="AD15" s="52"/>
      <c r="AE15" s="52"/>
    </row>
    <row r="16" spans="1:31" ht="15.75">
      <c r="A16" s="53" t="s">
        <v>28</v>
      </c>
      <c r="B16" s="50"/>
      <c r="C16" s="51"/>
      <c r="D16" s="28"/>
      <c r="E16" s="28"/>
      <c r="F16" s="28"/>
      <c r="G16" s="28"/>
      <c r="H16" s="28"/>
      <c r="I16" s="28"/>
      <c r="J16" s="25">
        <f t="shared" si="4"/>
        <v>0</v>
      </c>
      <c r="K16" s="26">
        <f t="shared" si="4"/>
        <v>0</v>
      </c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9">
        <f t="shared" si="5"/>
        <v>0</v>
      </c>
      <c r="W16" s="26">
        <f t="shared" si="5"/>
        <v>0</v>
      </c>
      <c r="X16" s="30"/>
      <c r="Y16" s="28"/>
      <c r="Z16" s="26">
        <f>X16+Y16</f>
        <v>0</v>
      </c>
      <c r="AA16" s="35">
        <f>J16+V16+Z16</f>
        <v>0</v>
      </c>
      <c r="AB16" s="36">
        <f>K16+W16</f>
        <v>0</v>
      </c>
      <c r="AC16" s="37">
        <f>SUM(AA16:AB16)</f>
        <v>0</v>
      </c>
      <c r="AD16" s="52"/>
      <c r="AE16" s="52"/>
    </row>
    <row r="17" spans="1:31" ht="27" customHeight="1">
      <c r="A17" s="54" t="s">
        <v>29</v>
      </c>
      <c r="B17" s="55">
        <v>0</v>
      </c>
      <c r="C17" s="56"/>
      <c r="D17" s="57">
        <f aca="true" t="shared" si="6" ref="D17:AB17">SUM(D13:D16)</f>
        <v>11</v>
      </c>
      <c r="E17" s="57">
        <f t="shared" si="6"/>
        <v>0</v>
      </c>
      <c r="F17" s="57">
        <f>F13+F14+F15+F16</f>
        <v>10</v>
      </c>
      <c r="G17" s="57">
        <f t="shared" si="6"/>
        <v>0</v>
      </c>
      <c r="H17" s="57">
        <f t="shared" si="6"/>
        <v>8</v>
      </c>
      <c r="I17" s="57">
        <f t="shared" si="6"/>
        <v>0</v>
      </c>
      <c r="J17" s="57">
        <f t="shared" si="6"/>
        <v>29</v>
      </c>
      <c r="K17" s="58">
        <f t="shared" si="6"/>
        <v>0</v>
      </c>
      <c r="L17" s="59">
        <f t="shared" si="6"/>
        <v>5</v>
      </c>
      <c r="M17" s="60">
        <f t="shared" si="6"/>
        <v>0</v>
      </c>
      <c r="N17" s="60">
        <f t="shared" si="6"/>
        <v>11</v>
      </c>
      <c r="O17" s="60">
        <f t="shared" si="6"/>
        <v>0</v>
      </c>
      <c r="P17" s="60">
        <f t="shared" si="6"/>
        <v>5</v>
      </c>
      <c r="Q17" s="60">
        <f t="shared" si="6"/>
        <v>0</v>
      </c>
      <c r="R17" s="60">
        <f t="shared" si="6"/>
        <v>6</v>
      </c>
      <c r="S17" s="60">
        <f t="shared" si="6"/>
        <v>0</v>
      </c>
      <c r="T17" s="60">
        <f t="shared" si="6"/>
        <v>6</v>
      </c>
      <c r="U17" s="60">
        <f t="shared" si="6"/>
        <v>0</v>
      </c>
      <c r="V17" s="61">
        <f t="shared" si="6"/>
        <v>33</v>
      </c>
      <c r="W17" s="58">
        <f t="shared" si="6"/>
        <v>0</v>
      </c>
      <c r="X17" s="62">
        <f t="shared" si="6"/>
        <v>0</v>
      </c>
      <c r="Y17" s="60">
        <f t="shared" si="6"/>
        <v>3</v>
      </c>
      <c r="Z17" s="63">
        <f>Y17+X17</f>
        <v>3</v>
      </c>
      <c r="AA17" s="62">
        <f>J17+V17+Z17</f>
        <v>65</v>
      </c>
      <c r="AB17" s="60">
        <f t="shared" si="6"/>
        <v>0</v>
      </c>
      <c r="AC17" s="63">
        <f>AA17</f>
        <v>65</v>
      </c>
      <c r="AD17" s="52"/>
      <c r="AE17" s="52"/>
    </row>
    <row r="18" spans="1:31" ht="36">
      <c r="A18" s="64" t="s">
        <v>40</v>
      </c>
      <c r="B18" s="27">
        <v>9</v>
      </c>
      <c r="C18" s="28"/>
      <c r="D18" s="28"/>
      <c r="E18" s="28"/>
      <c r="F18" s="51"/>
      <c r="G18" s="51"/>
      <c r="H18" s="51"/>
      <c r="I18" s="51"/>
      <c r="J18" s="25">
        <f aca="true" t="shared" si="7" ref="J18:K21">B18+D18+F18+H18</f>
        <v>9</v>
      </c>
      <c r="K18" s="26">
        <f t="shared" si="7"/>
        <v>0</v>
      </c>
      <c r="L18" s="27"/>
      <c r="M18" s="28"/>
      <c r="N18" s="51"/>
      <c r="O18" s="51"/>
      <c r="P18" s="51"/>
      <c r="Q18" s="51"/>
      <c r="R18" s="51"/>
      <c r="S18" s="51"/>
      <c r="T18" s="51"/>
      <c r="U18" s="51"/>
      <c r="V18" s="65"/>
      <c r="W18" s="66"/>
      <c r="X18" s="67"/>
      <c r="Y18" s="51"/>
      <c r="Z18" s="66"/>
      <c r="AA18" s="68">
        <f>J18+Y18</f>
        <v>9</v>
      </c>
      <c r="AB18" s="69"/>
      <c r="AC18" s="70">
        <f>AA18</f>
        <v>9</v>
      </c>
      <c r="AD18" s="52"/>
      <c r="AE18" s="52"/>
    </row>
    <row r="19" spans="1:31" ht="18" customHeight="1">
      <c r="A19" s="71" t="s">
        <v>35</v>
      </c>
      <c r="B19" s="50"/>
      <c r="C19" s="51"/>
      <c r="D19" s="28"/>
      <c r="E19" s="28"/>
      <c r="F19" s="28"/>
      <c r="G19" s="28"/>
      <c r="H19" s="28"/>
      <c r="I19" s="28"/>
      <c r="J19" s="25">
        <f t="shared" si="7"/>
        <v>0</v>
      </c>
      <c r="K19" s="26">
        <f t="shared" si="7"/>
        <v>0</v>
      </c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9">
        <f aca="true" t="shared" si="8" ref="V19:W21">L19+N19+P19+R19+T19</f>
        <v>0</v>
      </c>
      <c r="W19" s="26">
        <f t="shared" si="8"/>
        <v>0</v>
      </c>
      <c r="X19" s="30"/>
      <c r="Y19" s="28"/>
      <c r="Z19" s="26">
        <f>SUM(X19:Y19)</f>
        <v>0</v>
      </c>
      <c r="AA19" s="35">
        <f>J19+V19+Z19</f>
        <v>0</v>
      </c>
      <c r="AB19" s="36">
        <f>K19+W19</f>
        <v>0</v>
      </c>
      <c r="AC19" s="37">
        <f>SUM(AA19:AB19)</f>
        <v>0</v>
      </c>
      <c r="AD19" s="52"/>
      <c r="AE19" s="52"/>
    </row>
    <row r="20" spans="1:31" ht="21" customHeight="1">
      <c r="A20" s="71" t="s">
        <v>54</v>
      </c>
      <c r="B20" s="50"/>
      <c r="C20" s="51"/>
      <c r="D20" s="28"/>
      <c r="E20" s="28"/>
      <c r="F20" s="28"/>
      <c r="G20" s="28"/>
      <c r="H20" s="28"/>
      <c r="I20" s="28"/>
      <c r="J20" s="25">
        <f t="shared" si="7"/>
        <v>0</v>
      </c>
      <c r="K20" s="26">
        <f t="shared" si="7"/>
        <v>0</v>
      </c>
      <c r="L20" s="27"/>
      <c r="M20" s="28"/>
      <c r="N20" s="28"/>
      <c r="O20" s="28"/>
      <c r="P20" s="28">
        <v>1</v>
      </c>
      <c r="Q20" s="28"/>
      <c r="R20" s="28"/>
      <c r="S20" s="28"/>
      <c r="T20" s="28"/>
      <c r="U20" s="28"/>
      <c r="V20" s="29">
        <f t="shared" si="8"/>
        <v>1</v>
      </c>
      <c r="W20" s="26">
        <f t="shared" si="8"/>
        <v>0</v>
      </c>
      <c r="X20" s="30"/>
      <c r="Y20" s="28"/>
      <c r="Z20" s="26">
        <f>SUM(X20:Y20)</f>
        <v>0</v>
      </c>
      <c r="AA20" s="35">
        <f>J20+V20+Z20</f>
        <v>1</v>
      </c>
      <c r="AB20" s="36">
        <f>K20+W20</f>
        <v>0</v>
      </c>
      <c r="AC20" s="37">
        <f>SUM(AA20:AB20)</f>
        <v>1</v>
      </c>
      <c r="AD20" s="52"/>
      <c r="AE20" s="52"/>
    </row>
    <row r="21" spans="1:31" ht="28.5" customHeight="1">
      <c r="A21" s="71" t="s">
        <v>36</v>
      </c>
      <c r="B21" s="50"/>
      <c r="C21" s="51"/>
      <c r="D21" s="28"/>
      <c r="E21" s="28"/>
      <c r="F21" s="28"/>
      <c r="G21" s="28"/>
      <c r="H21" s="28"/>
      <c r="I21" s="28"/>
      <c r="J21" s="25">
        <f t="shared" si="7"/>
        <v>0</v>
      </c>
      <c r="K21" s="26">
        <f t="shared" si="7"/>
        <v>0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9">
        <f t="shared" si="8"/>
        <v>0</v>
      </c>
      <c r="W21" s="26">
        <f t="shared" si="8"/>
        <v>0</v>
      </c>
      <c r="X21" s="30"/>
      <c r="Y21" s="28"/>
      <c r="Z21" s="26">
        <f>SUM(X21:Y21)</f>
        <v>0</v>
      </c>
      <c r="AA21" s="35">
        <f>J21+V21+Z21</f>
        <v>0</v>
      </c>
      <c r="AB21" s="36">
        <f>K21+W21</f>
        <v>0</v>
      </c>
      <c r="AC21" s="37">
        <f>SUM(AA21:AB21)</f>
        <v>0</v>
      </c>
      <c r="AD21" s="52"/>
      <c r="AE21" s="52"/>
    </row>
    <row r="22" spans="1:31" ht="24" customHeight="1">
      <c r="A22" s="110" t="s">
        <v>37</v>
      </c>
      <c r="B22" s="72"/>
      <c r="C22" s="73"/>
      <c r="D22" s="74">
        <f aca="true" t="shared" si="9" ref="D22:AC22">(1*D13+0.64*D14+0.36*D15+0.16*D16)/D17*100</f>
        <v>57.09090909090908</v>
      </c>
      <c r="E22" s="74" t="e">
        <f t="shared" si="9"/>
        <v>#DIV/0!</v>
      </c>
      <c r="F22" s="74">
        <f t="shared" si="9"/>
        <v>60.8</v>
      </c>
      <c r="G22" s="74" t="e">
        <f t="shared" si="9"/>
        <v>#DIV/0!</v>
      </c>
      <c r="H22" s="74">
        <f t="shared" si="9"/>
        <v>70.5</v>
      </c>
      <c r="I22" s="74" t="e">
        <f t="shared" si="9"/>
        <v>#DIV/0!</v>
      </c>
      <c r="J22" s="75">
        <f t="shared" si="9"/>
        <v>62.06896551724138</v>
      </c>
      <c r="K22" s="76" t="e">
        <f t="shared" si="9"/>
        <v>#DIV/0!</v>
      </c>
      <c r="L22" s="77">
        <f t="shared" si="9"/>
        <v>67.2</v>
      </c>
      <c r="M22" s="74" t="e">
        <f t="shared" si="9"/>
        <v>#DIV/0!</v>
      </c>
      <c r="N22" s="74">
        <f t="shared" si="9"/>
        <v>54.54545454545454</v>
      </c>
      <c r="O22" s="74" t="e">
        <f t="shared" si="9"/>
        <v>#DIV/0!</v>
      </c>
      <c r="P22" s="74">
        <f t="shared" si="9"/>
        <v>54.400000000000006</v>
      </c>
      <c r="Q22" s="74" t="e">
        <f t="shared" si="9"/>
        <v>#DIV/0!</v>
      </c>
      <c r="R22" s="74">
        <f t="shared" si="9"/>
        <v>51.33333333333333</v>
      </c>
      <c r="S22" s="74" t="e">
        <f t="shared" si="9"/>
        <v>#DIV/0!</v>
      </c>
      <c r="T22" s="74">
        <f t="shared" si="9"/>
        <v>56.00000000000001</v>
      </c>
      <c r="U22" s="74" t="e">
        <f t="shared" si="9"/>
        <v>#DIV/0!</v>
      </c>
      <c r="V22" s="75">
        <f t="shared" si="9"/>
        <v>56.12121212121212</v>
      </c>
      <c r="W22" s="76" t="e">
        <f t="shared" si="9"/>
        <v>#DIV/0!</v>
      </c>
      <c r="X22" s="78" t="e">
        <f t="shared" si="9"/>
        <v>#DIV/0!</v>
      </c>
      <c r="Y22" s="74">
        <f t="shared" si="9"/>
        <v>54.66666666666667</v>
      </c>
      <c r="Z22" s="76">
        <f t="shared" si="9"/>
        <v>54.66666666666667</v>
      </c>
      <c r="AA22" s="78">
        <f t="shared" si="9"/>
        <v>58.707692307692305</v>
      </c>
      <c r="AB22" s="74" t="e">
        <f t="shared" si="9"/>
        <v>#DIV/0!</v>
      </c>
      <c r="AC22" s="79">
        <f t="shared" si="9"/>
        <v>58.707692307692305</v>
      </c>
      <c r="AD22" s="52"/>
      <c r="AE22" s="52"/>
    </row>
    <row r="23" spans="1:31" ht="30" customHeight="1">
      <c r="A23" s="111" t="s">
        <v>38</v>
      </c>
      <c r="B23" s="80"/>
      <c r="C23" s="81"/>
      <c r="D23" s="82">
        <f aca="true" t="shared" si="10" ref="D23:AC23">100-D16/D17*100</f>
        <v>100</v>
      </c>
      <c r="E23" s="82" t="e">
        <f t="shared" si="10"/>
        <v>#DIV/0!</v>
      </c>
      <c r="F23" s="82">
        <f t="shared" si="10"/>
        <v>100</v>
      </c>
      <c r="G23" s="82" t="e">
        <f t="shared" si="10"/>
        <v>#DIV/0!</v>
      </c>
      <c r="H23" s="82">
        <f t="shared" si="10"/>
        <v>100</v>
      </c>
      <c r="I23" s="82" t="e">
        <f t="shared" si="10"/>
        <v>#DIV/0!</v>
      </c>
      <c r="J23" s="83">
        <f t="shared" si="10"/>
        <v>100</v>
      </c>
      <c r="K23" s="84" t="e">
        <f t="shared" si="10"/>
        <v>#DIV/0!</v>
      </c>
      <c r="L23" s="85">
        <f t="shared" si="10"/>
        <v>100</v>
      </c>
      <c r="M23" s="82" t="e">
        <f t="shared" si="10"/>
        <v>#DIV/0!</v>
      </c>
      <c r="N23" s="82">
        <f t="shared" si="10"/>
        <v>100</v>
      </c>
      <c r="O23" s="82" t="e">
        <f t="shared" si="10"/>
        <v>#DIV/0!</v>
      </c>
      <c r="P23" s="82">
        <f t="shared" si="10"/>
        <v>100</v>
      </c>
      <c r="Q23" s="82" t="e">
        <f t="shared" si="10"/>
        <v>#DIV/0!</v>
      </c>
      <c r="R23" s="82">
        <f t="shared" si="10"/>
        <v>100</v>
      </c>
      <c r="S23" s="82" t="e">
        <f t="shared" si="10"/>
        <v>#DIV/0!</v>
      </c>
      <c r="T23" s="82">
        <f t="shared" si="10"/>
        <v>100</v>
      </c>
      <c r="U23" s="82" t="e">
        <f t="shared" si="10"/>
        <v>#DIV/0!</v>
      </c>
      <c r="V23" s="83">
        <f t="shared" si="10"/>
        <v>100</v>
      </c>
      <c r="W23" s="84" t="e">
        <f t="shared" si="10"/>
        <v>#DIV/0!</v>
      </c>
      <c r="X23" s="86" t="e">
        <f t="shared" si="10"/>
        <v>#DIV/0!</v>
      </c>
      <c r="Y23" s="82">
        <f t="shared" si="10"/>
        <v>100</v>
      </c>
      <c r="Z23" s="84">
        <f t="shared" si="10"/>
        <v>100</v>
      </c>
      <c r="AA23" s="86">
        <f t="shared" si="10"/>
        <v>100</v>
      </c>
      <c r="AB23" s="82" t="e">
        <f t="shared" si="10"/>
        <v>#DIV/0!</v>
      </c>
      <c r="AC23" s="87">
        <f t="shared" si="10"/>
        <v>100</v>
      </c>
      <c r="AD23" s="52"/>
      <c r="AE23" s="52"/>
    </row>
    <row r="24" spans="1:31" ht="24" customHeight="1">
      <c r="A24" s="112" t="s">
        <v>39</v>
      </c>
      <c r="B24" s="80"/>
      <c r="C24" s="81"/>
      <c r="D24" s="88">
        <f aca="true" t="shared" si="11" ref="D24:AC24">(D13+D14)/D17*100</f>
        <v>63.63636363636363</v>
      </c>
      <c r="E24" s="88" t="e">
        <f t="shared" si="11"/>
        <v>#DIV/0!</v>
      </c>
      <c r="F24" s="88">
        <f t="shared" si="11"/>
        <v>50</v>
      </c>
      <c r="G24" s="88" t="e">
        <f t="shared" si="11"/>
        <v>#DIV/0!</v>
      </c>
      <c r="H24" s="88">
        <f t="shared" si="11"/>
        <v>75</v>
      </c>
      <c r="I24" s="88" t="e">
        <f t="shared" si="11"/>
        <v>#DIV/0!</v>
      </c>
      <c r="J24" s="89">
        <f t="shared" si="11"/>
        <v>62.06896551724138</v>
      </c>
      <c r="K24" s="90" t="e">
        <f t="shared" si="11"/>
        <v>#DIV/0!</v>
      </c>
      <c r="L24" s="91">
        <f t="shared" si="11"/>
        <v>60</v>
      </c>
      <c r="M24" s="88" t="e">
        <f t="shared" si="11"/>
        <v>#DIV/0!</v>
      </c>
      <c r="N24" s="88">
        <f t="shared" si="11"/>
        <v>54.54545454545454</v>
      </c>
      <c r="O24" s="88" t="e">
        <f t="shared" si="11"/>
        <v>#DIV/0!</v>
      </c>
      <c r="P24" s="88">
        <f t="shared" si="11"/>
        <v>40</v>
      </c>
      <c r="Q24" s="88" t="e">
        <f t="shared" si="11"/>
        <v>#DIV/0!</v>
      </c>
      <c r="R24" s="88">
        <f t="shared" si="11"/>
        <v>33.33333333333333</v>
      </c>
      <c r="S24" s="88" t="e">
        <f t="shared" si="11"/>
        <v>#DIV/0!</v>
      </c>
      <c r="T24" s="88">
        <f t="shared" si="11"/>
        <v>50</v>
      </c>
      <c r="U24" s="88" t="e">
        <f t="shared" si="11"/>
        <v>#DIV/0!</v>
      </c>
      <c r="V24" s="89">
        <f t="shared" si="11"/>
        <v>48.484848484848484</v>
      </c>
      <c r="W24" s="90" t="e">
        <f t="shared" si="11"/>
        <v>#DIV/0!</v>
      </c>
      <c r="X24" s="92" t="e">
        <f t="shared" si="11"/>
        <v>#DIV/0!</v>
      </c>
      <c r="Y24" s="88">
        <f t="shared" si="11"/>
        <v>66.66666666666666</v>
      </c>
      <c r="Z24" s="90">
        <f t="shared" si="11"/>
        <v>66.66666666666666</v>
      </c>
      <c r="AA24" s="92">
        <f t="shared" si="11"/>
        <v>55.38461538461539</v>
      </c>
      <c r="AB24" s="88" t="e">
        <f t="shared" si="11"/>
        <v>#DIV/0!</v>
      </c>
      <c r="AC24" s="93">
        <f t="shared" si="11"/>
        <v>55.38461538461539</v>
      </c>
      <c r="AD24" s="52"/>
      <c r="AE24" s="52"/>
    </row>
    <row r="25" spans="1:31" s="100" customFormat="1" ht="80.25" customHeight="1">
      <c r="A25" s="94" t="s">
        <v>70</v>
      </c>
      <c r="B25" s="95" t="str">
        <f aca="true" t="shared" si="12" ref="B25:Z25">IF(B12=B17+B18+B19+B20+B21," ","ПРОВЕРИТЬ")</f>
        <v> </v>
      </c>
      <c r="C25" s="96" t="str">
        <f t="shared" si="12"/>
        <v> </v>
      </c>
      <c r="D25" s="96" t="str">
        <f t="shared" si="12"/>
        <v> </v>
      </c>
      <c r="E25" s="96" t="str">
        <f t="shared" si="12"/>
        <v> </v>
      </c>
      <c r="F25" s="96" t="str">
        <f t="shared" si="12"/>
        <v> </v>
      </c>
      <c r="G25" s="96" t="str">
        <f t="shared" si="12"/>
        <v> </v>
      </c>
      <c r="H25" s="96" t="str">
        <f t="shared" si="12"/>
        <v> </v>
      </c>
      <c r="I25" s="96" t="str">
        <f t="shared" si="12"/>
        <v> </v>
      </c>
      <c r="J25" s="96" t="str">
        <f t="shared" si="12"/>
        <v> </v>
      </c>
      <c r="K25" s="97" t="str">
        <f t="shared" si="12"/>
        <v> </v>
      </c>
      <c r="L25" s="95" t="str">
        <f t="shared" si="12"/>
        <v> </v>
      </c>
      <c r="M25" s="96" t="str">
        <f t="shared" si="12"/>
        <v> </v>
      </c>
      <c r="N25" s="96" t="str">
        <f t="shared" si="12"/>
        <v> </v>
      </c>
      <c r="O25" s="96" t="str">
        <f t="shared" si="12"/>
        <v> </v>
      </c>
      <c r="P25" s="96" t="str">
        <f t="shared" si="12"/>
        <v> </v>
      </c>
      <c r="Q25" s="96" t="str">
        <f t="shared" si="12"/>
        <v> </v>
      </c>
      <c r="R25" s="96" t="str">
        <f t="shared" si="12"/>
        <v> </v>
      </c>
      <c r="S25" s="96" t="str">
        <f t="shared" si="12"/>
        <v> </v>
      </c>
      <c r="T25" s="96" t="str">
        <f t="shared" si="12"/>
        <v> </v>
      </c>
      <c r="U25" s="96" t="str">
        <f t="shared" si="12"/>
        <v> </v>
      </c>
      <c r="V25" s="96" t="str">
        <f t="shared" si="12"/>
        <v> </v>
      </c>
      <c r="W25" s="97" t="str">
        <f t="shared" si="12"/>
        <v> </v>
      </c>
      <c r="X25" s="98" t="str">
        <f t="shared" si="12"/>
        <v> </v>
      </c>
      <c r="Y25" s="96" t="str">
        <f t="shared" si="12"/>
        <v> </v>
      </c>
      <c r="Z25" s="97" t="str">
        <f t="shared" si="12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3" ref="B26:Z26">IF(B12-B17-B18-B19-B20-B21=0," ",B12-B17-B18-B19-B20-B21)</f>
        <v> </v>
      </c>
      <c r="C26" s="103" t="str">
        <f t="shared" si="13"/>
        <v> </v>
      </c>
      <c r="D26" s="103" t="str">
        <f t="shared" si="13"/>
        <v> </v>
      </c>
      <c r="E26" s="103" t="str">
        <f t="shared" si="13"/>
        <v> </v>
      </c>
      <c r="F26" s="103" t="str">
        <f t="shared" si="13"/>
        <v> </v>
      </c>
      <c r="G26" s="103" t="str">
        <f t="shared" si="13"/>
        <v> </v>
      </c>
      <c r="H26" s="103" t="str">
        <f t="shared" si="13"/>
        <v> </v>
      </c>
      <c r="I26" s="103" t="str">
        <f t="shared" si="13"/>
        <v> </v>
      </c>
      <c r="J26" s="103" t="str">
        <f t="shared" si="13"/>
        <v> </v>
      </c>
      <c r="K26" s="104" t="str">
        <f t="shared" si="13"/>
        <v> </v>
      </c>
      <c r="L26" s="102" t="str">
        <f t="shared" si="13"/>
        <v> </v>
      </c>
      <c r="M26" s="103" t="str">
        <f t="shared" si="13"/>
        <v> </v>
      </c>
      <c r="N26" s="103" t="str">
        <f t="shared" si="13"/>
        <v> </v>
      </c>
      <c r="O26" s="103" t="str">
        <f t="shared" si="13"/>
        <v> </v>
      </c>
      <c r="P26" s="103" t="str">
        <f t="shared" si="13"/>
        <v> </v>
      </c>
      <c r="Q26" s="103" t="str">
        <f t="shared" si="13"/>
        <v> </v>
      </c>
      <c r="R26" s="103" t="str">
        <f t="shared" si="13"/>
        <v> </v>
      </c>
      <c r="S26" s="103" t="str">
        <f t="shared" si="13"/>
        <v> </v>
      </c>
      <c r="T26" s="103" t="str">
        <f t="shared" si="13"/>
        <v> </v>
      </c>
      <c r="U26" s="103" t="str">
        <f t="shared" si="13"/>
        <v> </v>
      </c>
      <c r="V26" s="103" t="str">
        <f t="shared" si="13"/>
        <v> </v>
      </c>
      <c r="W26" s="104" t="str">
        <f t="shared" si="13"/>
        <v> </v>
      </c>
      <c r="X26" s="105" t="str">
        <f t="shared" si="13"/>
        <v> </v>
      </c>
      <c r="Y26" s="106" t="str">
        <f t="shared" si="13"/>
        <v> </v>
      </c>
      <c r="Z26" s="106" t="str">
        <f t="shared" si="13"/>
        <v> </v>
      </c>
      <c r="AA26" s="99"/>
      <c r="AB26" s="99"/>
      <c r="AC26" s="99"/>
      <c r="AD26" s="99"/>
      <c r="AE26" s="99"/>
    </row>
    <row r="27" spans="2:26" s="107" customFormat="1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8" ht="12.75">
      <c r="A28" s="109" t="s">
        <v>31</v>
      </c>
      <c r="B28" s="148" t="s">
        <v>58</v>
      </c>
      <c r="C28" s="148"/>
      <c r="D28" s="148"/>
      <c r="E28" s="148"/>
      <c r="F28" s="148"/>
      <c r="G28" s="148"/>
      <c r="H28" s="148"/>
    </row>
    <row r="29" spans="1:8" ht="12.75">
      <c r="A29" s="109" t="s">
        <v>32</v>
      </c>
      <c r="B29" s="148"/>
      <c r="C29" s="148"/>
      <c r="D29" s="148"/>
      <c r="E29" s="148"/>
      <c r="F29" s="148"/>
      <c r="G29" s="148"/>
      <c r="H29" s="148"/>
    </row>
    <row r="30" spans="1:8" ht="12.75">
      <c r="A30" s="109" t="s">
        <v>33</v>
      </c>
      <c r="B30" s="148"/>
      <c r="C30" s="148"/>
      <c r="D30" s="148"/>
      <c r="E30" s="148"/>
      <c r="F30" s="148"/>
      <c r="G30" s="148"/>
      <c r="H30" s="148"/>
    </row>
  </sheetData>
  <sheetProtection/>
  <mergeCells count="29">
    <mergeCell ref="M3:Q3"/>
    <mergeCell ref="M4:Q4"/>
    <mergeCell ref="B30:H30"/>
    <mergeCell ref="B28:H28"/>
    <mergeCell ref="B29:H29"/>
    <mergeCell ref="D7:E7"/>
    <mergeCell ref="F7:G7"/>
    <mergeCell ref="H7:I7"/>
    <mergeCell ref="J7:K7"/>
    <mergeCell ref="B7:C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B6:K6"/>
    <mergeCell ref="A6:A8"/>
    <mergeCell ref="V7:W7"/>
    <mergeCell ref="L6:W6"/>
    <mergeCell ref="L7:M7"/>
    <mergeCell ref="N7:O7"/>
    <mergeCell ref="P7:Q7"/>
    <mergeCell ref="R7:S7"/>
    <mergeCell ref="T7:U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E30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1" sqref="J11:K11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34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64</v>
      </c>
      <c r="N3" s="146"/>
      <c r="O3" s="146"/>
      <c r="P3" s="146"/>
      <c r="Q3" s="146"/>
      <c r="T3" s="8"/>
      <c r="U3" s="8"/>
      <c r="V3" s="8"/>
      <c r="W3" s="9" t="s">
        <v>72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23">
        <v>8</v>
      </c>
      <c r="C9" s="24"/>
      <c r="D9" s="24">
        <v>10</v>
      </c>
      <c r="E9" s="24"/>
      <c r="F9" s="24">
        <v>7</v>
      </c>
      <c r="G9" s="24"/>
      <c r="H9" s="24">
        <v>17</v>
      </c>
      <c r="I9" s="24"/>
      <c r="J9" s="25">
        <f>B9+D9+F9+H9</f>
        <v>42</v>
      </c>
      <c r="K9" s="26">
        <f>C9+E9+G9+I9</f>
        <v>0</v>
      </c>
      <c r="L9" s="27">
        <v>14</v>
      </c>
      <c r="M9" s="28"/>
      <c r="N9" s="28">
        <v>14</v>
      </c>
      <c r="O9" s="28"/>
      <c r="P9" s="28">
        <v>5</v>
      </c>
      <c r="Q9" s="28"/>
      <c r="R9" s="28">
        <v>6</v>
      </c>
      <c r="S9" s="28"/>
      <c r="T9" s="28">
        <v>8</v>
      </c>
      <c r="U9" s="28"/>
      <c r="V9" s="29">
        <f aca="true" t="shared" si="0" ref="V9:W11">L9+N9+P9+R9+T9</f>
        <v>47</v>
      </c>
      <c r="W9" s="26">
        <f t="shared" si="0"/>
        <v>0</v>
      </c>
      <c r="X9" s="30">
        <v>5</v>
      </c>
      <c r="Y9" s="28">
        <v>6</v>
      </c>
      <c r="Z9" s="26">
        <f>SUM(X9:Y9)</f>
        <v>11</v>
      </c>
      <c r="AA9" s="31">
        <f>J9+V9+Z9</f>
        <v>100</v>
      </c>
      <c r="AB9" s="32">
        <f>K9+W9</f>
        <v>0</v>
      </c>
      <c r="AC9" s="33">
        <f>SUM(AA9:AB9)</f>
        <v>100</v>
      </c>
      <c r="AD9" s="30"/>
      <c r="AE9" s="33">
        <f>AC9+AD9</f>
        <v>100</v>
      </c>
    </row>
    <row r="10" spans="1:31" ht="30.75" customHeight="1">
      <c r="A10" s="34" t="s">
        <v>73</v>
      </c>
      <c r="B10" s="27"/>
      <c r="C10" s="28"/>
      <c r="D10" s="28"/>
      <c r="E10" s="28"/>
      <c r="F10" s="28"/>
      <c r="G10" s="28"/>
      <c r="H10" s="28"/>
      <c r="I10" s="28"/>
      <c r="J10" s="25">
        <f aca="true" t="shared" si="1" ref="J10:K12">B10+D10+F10+H10</f>
        <v>0</v>
      </c>
      <c r="K10" s="26">
        <f t="shared" si="1"/>
        <v>0</v>
      </c>
      <c r="L10" s="27">
        <v>0</v>
      </c>
      <c r="M10" s="28"/>
      <c r="N10" s="28">
        <v>1</v>
      </c>
      <c r="O10" s="28"/>
      <c r="P10" s="28">
        <v>0</v>
      </c>
      <c r="Q10" s="28"/>
      <c r="R10" s="28">
        <v>0</v>
      </c>
      <c r="S10" s="28"/>
      <c r="T10" s="28">
        <v>0</v>
      </c>
      <c r="U10" s="28"/>
      <c r="V10" s="29">
        <f t="shared" si="0"/>
        <v>1</v>
      </c>
      <c r="W10" s="26">
        <f t="shared" si="0"/>
        <v>0</v>
      </c>
      <c r="X10" s="30">
        <v>1</v>
      </c>
      <c r="Y10" s="28">
        <v>0</v>
      </c>
      <c r="Z10" s="26">
        <f>SUM(X10:Y10)</f>
        <v>1</v>
      </c>
      <c r="AA10" s="35">
        <f>J10+V10+Z10</f>
        <v>2</v>
      </c>
      <c r="AB10" s="36">
        <f>K10+W10</f>
        <v>0</v>
      </c>
      <c r="AC10" s="37">
        <f>SUM(AA10:AB10)</f>
        <v>2</v>
      </c>
      <c r="AD10" s="30"/>
      <c r="AE10" s="33">
        <f>AC10+AD10</f>
        <v>2</v>
      </c>
    </row>
    <row r="11" spans="1:31" ht="28.5" customHeight="1">
      <c r="A11" s="34" t="s">
        <v>74</v>
      </c>
      <c r="B11" s="118"/>
      <c r="C11" s="151"/>
      <c r="D11" s="117">
        <v>1</v>
      </c>
      <c r="E11" s="151"/>
      <c r="F11" s="117">
        <v>1</v>
      </c>
      <c r="G11" s="151"/>
      <c r="H11" s="117">
        <v>1</v>
      </c>
      <c r="I11" s="151"/>
      <c r="J11" s="25">
        <f t="shared" si="1"/>
        <v>3</v>
      </c>
      <c r="K11" s="26">
        <f t="shared" si="1"/>
        <v>0</v>
      </c>
      <c r="L11" s="153">
        <v>1</v>
      </c>
      <c r="M11" s="151"/>
      <c r="N11" s="117">
        <v>1</v>
      </c>
      <c r="O11" s="151"/>
      <c r="P11" s="117">
        <v>1</v>
      </c>
      <c r="Q11" s="117"/>
      <c r="R11" s="117">
        <v>0</v>
      </c>
      <c r="S11" s="117"/>
      <c r="T11" s="117">
        <v>0</v>
      </c>
      <c r="U11" s="117"/>
      <c r="V11" s="29">
        <f t="shared" si="0"/>
        <v>3</v>
      </c>
      <c r="W11" s="26">
        <f t="shared" si="0"/>
        <v>0</v>
      </c>
      <c r="X11" s="152">
        <v>1</v>
      </c>
      <c r="Y11" s="117">
        <v>0</v>
      </c>
      <c r="Z11" s="26">
        <f>SUM(X11:Y11)</f>
        <v>1</v>
      </c>
      <c r="AA11" s="35">
        <f>J11+V11+Z11</f>
        <v>7</v>
      </c>
      <c r="AB11" s="36">
        <f>K11+W11</f>
        <v>0</v>
      </c>
      <c r="AC11" s="37">
        <f>SUM(AA11:AB11)</f>
        <v>7</v>
      </c>
      <c r="AD11" s="30"/>
      <c r="AE11" s="33">
        <f>AC11+AD11</f>
        <v>7</v>
      </c>
    </row>
    <row r="12" spans="1:31" ht="16.5" thickBot="1">
      <c r="A12" s="39" t="s">
        <v>75</v>
      </c>
      <c r="B12" s="40">
        <f aca="true" t="shared" si="2" ref="B12:I12">B9-B10+B11</f>
        <v>8</v>
      </c>
      <c r="C12" s="41">
        <f t="shared" si="2"/>
        <v>0</v>
      </c>
      <c r="D12" s="41">
        <f t="shared" si="2"/>
        <v>11</v>
      </c>
      <c r="E12" s="41">
        <f t="shared" si="2"/>
        <v>0</v>
      </c>
      <c r="F12" s="41">
        <f t="shared" si="2"/>
        <v>8</v>
      </c>
      <c r="G12" s="41">
        <f t="shared" si="2"/>
        <v>0</v>
      </c>
      <c r="H12" s="41">
        <f t="shared" si="2"/>
        <v>18</v>
      </c>
      <c r="I12" s="41">
        <f t="shared" si="2"/>
        <v>0</v>
      </c>
      <c r="J12" s="42">
        <f t="shared" si="1"/>
        <v>45</v>
      </c>
      <c r="K12" s="43">
        <f t="shared" si="1"/>
        <v>0</v>
      </c>
      <c r="L12" s="40">
        <f aca="true" t="shared" si="3" ref="L12:AE12">L9-L10+L11</f>
        <v>15</v>
      </c>
      <c r="M12" s="41">
        <f t="shared" si="3"/>
        <v>0</v>
      </c>
      <c r="N12" s="41">
        <f t="shared" si="3"/>
        <v>14</v>
      </c>
      <c r="O12" s="41">
        <f t="shared" si="3"/>
        <v>0</v>
      </c>
      <c r="P12" s="41">
        <f t="shared" si="3"/>
        <v>6</v>
      </c>
      <c r="Q12" s="41">
        <f t="shared" si="3"/>
        <v>0</v>
      </c>
      <c r="R12" s="41">
        <f t="shared" si="3"/>
        <v>6</v>
      </c>
      <c r="S12" s="41">
        <f t="shared" si="3"/>
        <v>0</v>
      </c>
      <c r="T12" s="41">
        <f t="shared" si="3"/>
        <v>8</v>
      </c>
      <c r="U12" s="41">
        <f t="shared" si="3"/>
        <v>0</v>
      </c>
      <c r="V12" s="44">
        <f t="shared" si="3"/>
        <v>49</v>
      </c>
      <c r="W12" s="43">
        <f t="shared" si="3"/>
        <v>0</v>
      </c>
      <c r="X12" s="45">
        <f t="shared" si="3"/>
        <v>5</v>
      </c>
      <c r="Y12" s="41">
        <f t="shared" si="3"/>
        <v>6</v>
      </c>
      <c r="Z12" s="46">
        <f t="shared" si="3"/>
        <v>11</v>
      </c>
      <c r="AA12" s="45">
        <f t="shared" si="3"/>
        <v>105</v>
      </c>
      <c r="AB12" s="41">
        <f t="shared" si="3"/>
        <v>0</v>
      </c>
      <c r="AC12" s="46">
        <f t="shared" si="3"/>
        <v>105</v>
      </c>
      <c r="AD12" s="47">
        <f t="shared" si="3"/>
        <v>0</v>
      </c>
      <c r="AE12" s="48">
        <f t="shared" si="3"/>
        <v>105</v>
      </c>
    </row>
    <row r="13" spans="1:31" ht="25.5" customHeight="1" thickBot="1">
      <c r="A13" s="49" t="s">
        <v>76</v>
      </c>
      <c r="B13" s="50"/>
      <c r="C13" s="51"/>
      <c r="D13" s="116">
        <v>1</v>
      </c>
      <c r="E13" s="116"/>
      <c r="F13" s="116">
        <v>3</v>
      </c>
      <c r="G13" s="116"/>
      <c r="H13" s="116">
        <v>5</v>
      </c>
      <c r="I13" s="28"/>
      <c r="J13" s="25">
        <f aca="true" t="shared" si="4" ref="J13:K16">D13+F13+H13</f>
        <v>9</v>
      </c>
      <c r="K13" s="26">
        <f t="shared" si="4"/>
        <v>0</v>
      </c>
      <c r="L13" s="115">
        <v>0</v>
      </c>
      <c r="M13" s="116"/>
      <c r="N13" s="116">
        <v>3</v>
      </c>
      <c r="O13" s="116"/>
      <c r="P13" s="116">
        <v>0</v>
      </c>
      <c r="Q13" s="116"/>
      <c r="R13" s="116">
        <v>0</v>
      </c>
      <c r="S13" s="116"/>
      <c r="T13" s="116">
        <v>1</v>
      </c>
      <c r="U13" s="116"/>
      <c r="V13" s="29">
        <f aca="true" t="shared" si="5" ref="V13:W16">L13+N13+P13+R13+T13</f>
        <v>4</v>
      </c>
      <c r="W13" s="26">
        <f t="shared" si="5"/>
        <v>0</v>
      </c>
      <c r="X13" s="115">
        <v>2</v>
      </c>
      <c r="Y13" s="116">
        <v>2</v>
      </c>
      <c r="Z13" s="26">
        <f>X13+Y13</f>
        <v>4</v>
      </c>
      <c r="AA13" s="35">
        <f>J13+V13+Z13</f>
        <v>17</v>
      </c>
      <c r="AB13" s="36">
        <f>K13+W13</f>
        <v>0</v>
      </c>
      <c r="AC13" s="37">
        <f>SUM(AA13:AB13)</f>
        <v>17</v>
      </c>
      <c r="AD13" s="113">
        <f>AA13/AA17*100</f>
        <v>17.708333333333336</v>
      </c>
      <c r="AE13" s="52"/>
    </row>
    <row r="14" spans="1:31" ht="15.75">
      <c r="A14" s="53" t="s">
        <v>26</v>
      </c>
      <c r="B14" s="50"/>
      <c r="C14" s="51"/>
      <c r="D14" s="116">
        <v>10</v>
      </c>
      <c r="E14" s="116"/>
      <c r="F14" s="116">
        <v>1</v>
      </c>
      <c r="G14" s="116"/>
      <c r="H14" s="116">
        <v>5</v>
      </c>
      <c r="I14" s="28"/>
      <c r="J14" s="25">
        <f t="shared" si="4"/>
        <v>16</v>
      </c>
      <c r="K14" s="26">
        <f t="shared" si="4"/>
        <v>0</v>
      </c>
      <c r="L14" s="115">
        <v>5</v>
      </c>
      <c r="M14" s="116"/>
      <c r="N14" s="116">
        <v>4</v>
      </c>
      <c r="O14" s="116"/>
      <c r="P14" s="116">
        <v>3</v>
      </c>
      <c r="Q14" s="116"/>
      <c r="R14" s="116">
        <v>4</v>
      </c>
      <c r="S14" s="116"/>
      <c r="T14" s="116">
        <v>3</v>
      </c>
      <c r="U14" s="116"/>
      <c r="V14" s="29">
        <f t="shared" si="5"/>
        <v>19</v>
      </c>
      <c r="W14" s="26">
        <f t="shared" si="5"/>
        <v>0</v>
      </c>
      <c r="X14" s="115">
        <v>0</v>
      </c>
      <c r="Y14" s="116">
        <v>4</v>
      </c>
      <c r="Z14" s="26">
        <f>X14+Y14</f>
        <v>4</v>
      </c>
      <c r="AA14" s="35">
        <f>J14+V14+Z14</f>
        <v>39</v>
      </c>
      <c r="AB14" s="36">
        <f>K14+W14</f>
        <v>0</v>
      </c>
      <c r="AC14" s="37">
        <f>SUM(AA14:AB14)</f>
        <v>39</v>
      </c>
      <c r="AD14" s="52"/>
      <c r="AE14" s="52"/>
    </row>
    <row r="15" spans="1:31" ht="15.75">
      <c r="A15" s="53" t="s">
        <v>27</v>
      </c>
      <c r="B15" s="50"/>
      <c r="C15" s="51"/>
      <c r="D15" s="116"/>
      <c r="E15" s="116"/>
      <c r="F15" s="116">
        <v>4</v>
      </c>
      <c r="G15" s="116"/>
      <c r="H15" s="116">
        <v>8</v>
      </c>
      <c r="I15" s="28"/>
      <c r="J15" s="25">
        <f t="shared" si="4"/>
        <v>12</v>
      </c>
      <c r="K15" s="26">
        <f t="shared" si="4"/>
        <v>0</v>
      </c>
      <c r="L15" s="115">
        <v>9</v>
      </c>
      <c r="M15" s="116"/>
      <c r="N15" s="116">
        <v>7</v>
      </c>
      <c r="O15" s="116"/>
      <c r="P15" s="116">
        <v>3</v>
      </c>
      <c r="Q15" s="116"/>
      <c r="R15" s="116">
        <v>2</v>
      </c>
      <c r="S15" s="116"/>
      <c r="T15" s="116">
        <v>4</v>
      </c>
      <c r="U15" s="116"/>
      <c r="V15" s="29">
        <f t="shared" si="5"/>
        <v>25</v>
      </c>
      <c r="W15" s="26">
        <f t="shared" si="5"/>
        <v>0</v>
      </c>
      <c r="X15" s="115">
        <v>3</v>
      </c>
      <c r="Y15" s="116">
        <v>0</v>
      </c>
      <c r="Z15" s="26">
        <f>X15+Y15</f>
        <v>3</v>
      </c>
      <c r="AA15" s="35">
        <f>J15+V15+Z15</f>
        <v>40</v>
      </c>
      <c r="AB15" s="36">
        <f>K15+W15</f>
        <v>0</v>
      </c>
      <c r="AC15" s="37">
        <f>SUM(AA15:AB15)</f>
        <v>40</v>
      </c>
      <c r="AD15" s="52"/>
      <c r="AE15" s="52"/>
    </row>
    <row r="16" spans="1:31" ht="15.75">
      <c r="A16" s="53" t="s">
        <v>28</v>
      </c>
      <c r="B16" s="50"/>
      <c r="C16" s="51"/>
      <c r="D16" s="28"/>
      <c r="E16" s="28"/>
      <c r="F16" s="28"/>
      <c r="G16" s="28"/>
      <c r="H16" s="28"/>
      <c r="I16" s="28"/>
      <c r="J16" s="25">
        <f t="shared" si="4"/>
        <v>0</v>
      </c>
      <c r="K16" s="26">
        <f t="shared" si="4"/>
        <v>0</v>
      </c>
      <c r="L16" s="115"/>
      <c r="M16" s="116"/>
      <c r="N16" s="116"/>
      <c r="O16" s="116"/>
      <c r="P16" s="116"/>
      <c r="Q16" s="116"/>
      <c r="R16" s="116"/>
      <c r="S16" s="116"/>
      <c r="T16" s="116"/>
      <c r="U16" s="116"/>
      <c r="V16" s="29">
        <f t="shared" si="5"/>
        <v>0</v>
      </c>
      <c r="W16" s="26">
        <f t="shared" si="5"/>
        <v>0</v>
      </c>
      <c r="X16" s="30"/>
      <c r="Y16" s="28"/>
      <c r="Z16" s="26">
        <f>X16+Y16</f>
        <v>0</v>
      </c>
      <c r="AA16" s="35">
        <f>J16+V16+Z16</f>
        <v>0</v>
      </c>
      <c r="AB16" s="36">
        <f>K16+W16</f>
        <v>0</v>
      </c>
      <c r="AC16" s="37">
        <f>SUM(AA16:AB16)</f>
        <v>0</v>
      </c>
      <c r="AD16" s="52"/>
      <c r="AE16" s="52"/>
    </row>
    <row r="17" spans="1:31" ht="27" customHeight="1">
      <c r="A17" s="54" t="s">
        <v>29</v>
      </c>
      <c r="B17" s="55">
        <v>0</v>
      </c>
      <c r="C17" s="56"/>
      <c r="D17" s="57">
        <f aca="true" t="shared" si="6" ref="D17:AC17">SUM(D13:D16)</f>
        <v>11</v>
      </c>
      <c r="E17" s="57">
        <f t="shared" si="6"/>
        <v>0</v>
      </c>
      <c r="F17" s="57">
        <f t="shared" si="6"/>
        <v>8</v>
      </c>
      <c r="G17" s="57">
        <f t="shared" si="6"/>
        <v>0</v>
      </c>
      <c r="H17" s="57">
        <f t="shared" si="6"/>
        <v>18</v>
      </c>
      <c r="I17" s="57">
        <f t="shared" si="6"/>
        <v>0</v>
      </c>
      <c r="J17" s="57">
        <f t="shared" si="6"/>
        <v>37</v>
      </c>
      <c r="K17" s="58">
        <f t="shared" si="6"/>
        <v>0</v>
      </c>
      <c r="L17" s="59">
        <f t="shared" si="6"/>
        <v>14</v>
      </c>
      <c r="M17" s="60">
        <f t="shared" si="6"/>
        <v>0</v>
      </c>
      <c r="N17" s="60">
        <f t="shared" si="6"/>
        <v>14</v>
      </c>
      <c r="O17" s="60">
        <f t="shared" si="6"/>
        <v>0</v>
      </c>
      <c r="P17" s="60">
        <f t="shared" si="6"/>
        <v>6</v>
      </c>
      <c r="Q17" s="60">
        <f t="shared" si="6"/>
        <v>0</v>
      </c>
      <c r="R17" s="60">
        <f t="shared" si="6"/>
        <v>6</v>
      </c>
      <c r="S17" s="60">
        <f t="shared" si="6"/>
        <v>0</v>
      </c>
      <c r="T17" s="60">
        <f t="shared" si="6"/>
        <v>8</v>
      </c>
      <c r="U17" s="60">
        <f t="shared" si="6"/>
        <v>0</v>
      </c>
      <c r="V17" s="61">
        <f t="shared" si="6"/>
        <v>48</v>
      </c>
      <c r="W17" s="58">
        <f t="shared" si="6"/>
        <v>0</v>
      </c>
      <c r="X17" s="62">
        <f t="shared" si="6"/>
        <v>5</v>
      </c>
      <c r="Y17" s="60">
        <f t="shared" si="6"/>
        <v>6</v>
      </c>
      <c r="Z17" s="63">
        <f>X17+Y17</f>
        <v>11</v>
      </c>
      <c r="AA17" s="62">
        <f t="shared" si="6"/>
        <v>96</v>
      </c>
      <c r="AB17" s="60">
        <f t="shared" si="6"/>
        <v>0</v>
      </c>
      <c r="AC17" s="63">
        <f t="shared" si="6"/>
        <v>96</v>
      </c>
      <c r="AD17" s="52"/>
      <c r="AE17" s="52"/>
    </row>
    <row r="18" spans="1:31" ht="36">
      <c r="A18" s="64" t="s">
        <v>40</v>
      </c>
      <c r="B18" s="27">
        <v>8</v>
      </c>
      <c r="C18" s="28"/>
      <c r="D18" s="28"/>
      <c r="E18" s="28"/>
      <c r="F18" s="51"/>
      <c r="G18" s="51"/>
      <c r="H18" s="51"/>
      <c r="I18" s="51"/>
      <c r="J18" s="25">
        <f aca="true" t="shared" si="7" ref="J18:K21">B18+D18+F18+H18</f>
        <v>8</v>
      </c>
      <c r="K18" s="26">
        <f t="shared" si="7"/>
        <v>0</v>
      </c>
      <c r="L18" s="27"/>
      <c r="M18" s="28"/>
      <c r="N18" s="51"/>
      <c r="O18" s="51"/>
      <c r="P18" s="51"/>
      <c r="Q18" s="51"/>
      <c r="R18" s="51"/>
      <c r="S18" s="51"/>
      <c r="T18" s="51"/>
      <c r="U18" s="51"/>
      <c r="V18" s="65"/>
      <c r="W18" s="66"/>
      <c r="X18" s="67"/>
      <c r="Y18" s="51"/>
      <c r="Z18" s="66"/>
      <c r="AA18" s="68">
        <f>J18+X18+Y18</f>
        <v>8</v>
      </c>
      <c r="AB18" s="69"/>
      <c r="AC18" s="70">
        <f>AA18</f>
        <v>8</v>
      </c>
      <c r="AD18" s="52"/>
      <c r="AE18" s="52"/>
    </row>
    <row r="19" spans="1:31" ht="18" customHeight="1">
      <c r="A19" s="71" t="s">
        <v>35</v>
      </c>
      <c r="B19" s="50"/>
      <c r="C19" s="51"/>
      <c r="D19" s="28"/>
      <c r="E19" s="28"/>
      <c r="F19" s="28"/>
      <c r="G19" s="28"/>
      <c r="H19" s="28"/>
      <c r="I19" s="28"/>
      <c r="J19" s="25">
        <f t="shared" si="7"/>
        <v>0</v>
      </c>
      <c r="K19" s="26">
        <f t="shared" si="7"/>
        <v>0</v>
      </c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9">
        <f aca="true" t="shared" si="8" ref="V19:W21">L19+N19+P19+R19+T19</f>
        <v>0</v>
      </c>
      <c r="W19" s="26">
        <f t="shared" si="8"/>
        <v>0</v>
      </c>
      <c r="X19" s="30"/>
      <c r="Y19" s="28"/>
      <c r="Z19" s="26">
        <f>SUM(X19:Y19)</f>
        <v>0</v>
      </c>
      <c r="AA19" s="35">
        <f>J19+V19+Z19</f>
        <v>0</v>
      </c>
      <c r="AB19" s="36">
        <f>K19+W19</f>
        <v>0</v>
      </c>
      <c r="AC19" s="37">
        <f>SUM(AA19:AB19)</f>
        <v>0</v>
      </c>
      <c r="AD19" s="52"/>
      <c r="AE19" s="52"/>
    </row>
    <row r="20" spans="1:31" ht="21" customHeight="1">
      <c r="A20" s="71" t="s">
        <v>54</v>
      </c>
      <c r="B20" s="50"/>
      <c r="C20" s="51"/>
      <c r="D20" s="28"/>
      <c r="E20" s="28"/>
      <c r="F20" s="28"/>
      <c r="G20" s="28"/>
      <c r="H20" s="28"/>
      <c r="I20" s="28"/>
      <c r="J20" s="25">
        <f t="shared" si="7"/>
        <v>0</v>
      </c>
      <c r="K20" s="26">
        <f t="shared" si="7"/>
        <v>0</v>
      </c>
      <c r="L20" s="27">
        <v>1</v>
      </c>
      <c r="M20" s="28"/>
      <c r="N20" s="28"/>
      <c r="O20" s="28"/>
      <c r="P20" s="28"/>
      <c r="Q20" s="28"/>
      <c r="R20" s="28"/>
      <c r="S20" s="28"/>
      <c r="T20" s="28"/>
      <c r="U20" s="28"/>
      <c r="V20" s="29">
        <f t="shared" si="8"/>
        <v>1</v>
      </c>
      <c r="W20" s="26">
        <f t="shared" si="8"/>
        <v>0</v>
      </c>
      <c r="X20" s="30"/>
      <c r="Y20" s="28"/>
      <c r="Z20" s="26">
        <f>SUM(X20:Y20)</f>
        <v>0</v>
      </c>
      <c r="AA20" s="35">
        <f>J20+V20+Z20</f>
        <v>1</v>
      </c>
      <c r="AB20" s="36">
        <f>K20+W20</f>
        <v>0</v>
      </c>
      <c r="AC20" s="37">
        <f>SUM(AA20:AB20)</f>
        <v>1</v>
      </c>
      <c r="AD20" s="52"/>
      <c r="AE20" s="52"/>
    </row>
    <row r="21" spans="1:31" ht="28.5" customHeight="1">
      <c r="A21" s="71" t="s">
        <v>36</v>
      </c>
      <c r="B21" s="50"/>
      <c r="C21" s="51"/>
      <c r="D21" s="28"/>
      <c r="E21" s="28"/>
      <c r="F21" s="28"/>
      <c r="G21" s="28"/>
      <c r="H21" s="28"/>
      <c r="I21" s="28"/>
      <c r="J21" s="25">
        <f t="shared" si="7"/>
        <v>0</v>
      </c>
      <c r="K21" s="26">
        <f t="shared" si="7"/>
        <v>0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9">
        <f t="shared" si="8"/>
        <v>0</v>
      </c>
      <c r="W21" s="26">
        <f t="shared" si="8"/>
        <v>0</v>
      </c>
      <c r="X21" s="30"/>
      <c r="Y21" s="28"/>
      <c r="Z21" s="26">
        <f>SUM(X21:Y21)</f>
        <v>0</v>
      </c>
      <c r="AA21" s="35">
        <f>J21+V21+Z21</f>
        <v>0</v>
      </c>
      <c r="AB21" s="36">
        <f>K21+W21</f>
        <v>0</v>
      </c>
      <c r="AC21" s="37">
        <f>SUM(AA21:AB21)</f>
        <v>0</v>
      </c>
      <c r="AD21" s="52"/>
      <c r="AE21" s="52"/>
    </row>
    <row r="22" spans="1:31" ht="24" customHeight="1">
      <c r="A22" s="110" t="s">
        <v>37</v>
      </c>
      <c r="B22" s="72"/>
      <c r="C22" s="73"/>
      <c r="D22" s="74">
        <f aca="true" t="shared" si="9" ref="D22:AC22">(1*D13+0.64*D14+0.36*D15+0.16*D16)/D17*100</f>
        <v>67.27272727272727</v>
      </c>
      <c r="E22" s="74" t="e">
        <f t="shared" si="9"/>
        <v>#DIV/0!</v>
      </c>
      <c r="F22" s="74">
        <f t="shared" si="9"/>
        <v>63.5</v>
      </c>
      <c r="G22" s="74" t="e">
        <f t="shared" si="9"/>
        <v>#DIV/0!</v>
      </c>
      <c r="H22" s="74">
        <f t="shared" si="9"/>
        <v>61.55555555555554</v>
      </c>
      <c r="I22" s="74" t="e">
        <f t="shared" si="9"/>
        <v>#DIV/0!</v>
      </c>
      <c r="J22" s="75">
        <f t="shared" si="9"/>
        <v>63.67567567567568</v>
      </c>
      <c r="K22" s="76" t="e">
        <f t="shared" si="9"/>
        <v>#DIV/0!</v>
      </c>
      <c r="L22" s="77">
        <f t="shared" si="9"/>
        <v>46</v>
      </c>
      <c r="M22" s="74" t="e">
        <f t="shared" si="9"/>
        <v>#DIV/0!</v>
      </c>
      <c r="N22" s="74">
        <f t="shared" si="9"/>
        <v>57.714285714285715</v>
      </c>
      <c r="O22" s="74" t="e">
        <f t="shared" si="9"/>
        <v>#DIV/0!</v>
      </c>
      <c r="P22" s="74">
        <f t="shared" si="9"/>
        <v>50</v>
      </c>
      <c r="Q22" s="74" t="e">
        <f t="shared" si="9"/>
        <v>#DIV/0!</v>
      </c>
      <c r="R22" s="74">
        <f t="shared" si="9"/>
        <v>54.66666666666667</v>
      </c>
      <c r="S22" s="74" t="e">
        <f t="shared" si="9"/>
        <v>#DIV/0!</v>
      </c>
      <c r="T22" s="74">
        <f t="shared" si="9"/>
        <v>54.49999999999999</v>
      </c>
      <c r="U22" s="74" t="e">
        <f t="shared" si="9"/>
        <v>#DIV/0!</v>
      </c>
      <c r="V22" s="75">
        <f t="shared" si="9"/>
        <v>52.416666666666664</v>
      </c>
      <c r="W22" s="76" t="e">
        <f t="shared" si="9"/>
        <v>#DIV/0!</v>
      </c>
      <c r="X22" s="78">
        <f t="shared" si="9"/>
        <v>61.6</v>
      </c>
      <c r="Y22" s="74">
        <f t="shared" si="9"/>
        <v>76.00000000000001</v>
      </c>
      <c r="Z22" s="76">
        <f t="shared" si="9"/>
        <v>69.45454545454545</v>
      </c>
      <c r="AA22" s="78">
        <f t="shared" si="9"/>
        <v>58.70833333333333</v>
      </c>
      <c r="AB22" s="74" t="e">
        <f t="shared" si="9"/>
        <v>#DIV/0!</v>
      </c>
      <c r="AC22" s="79">
        <f t="shared" si="9"/>
        <v>58.70833333333333</v>
      </c>
      <c r="AD22" s="52"/>
      <c r="AE22" s="52"/>
    </row>
    <row r="23" spans="1:31" ht="30" customHeight="1">
      <c r="A23" s="111" t="s">
        <v>38</v>
      </c>
      <c r="B23" s="80"/>
      <c r="C23" s="81"/>
      <c r="D23" s="82">
        <f aca="true" t="shared" si="10" ref="D23:AC23">100-D16/D17*100</f>
        <v>100</v>
      </c>
      <c r="E23" s="82" t="e">
        <f t="shared" si="10"/>
        <v>#DIV/0!</v>
      </c>
      <c r="F23" s="82">
        <f t="shared" si="10"/>
        <v>100</v>
      </c>
      <c r="G23" s="82" t="e">
        <f t="shared" si="10"/>
        <v>#DIV/0!</v>
      </c>
      <c r="H23" s="82">
        <f t="shared" si="10"/>
        <v>100</v>
      </c>
      <c r="I23" s="82" t="e">
        <f t="shared" si="10"/>
        <v>#DIV/0!</v>
      </c>
      <c r="J23" s="83">
        <f t="shared" si="10"/>
        <v>100</v>
      </c>
      <c r="K23" s="84" t="e">
        <f t="shared" si="10"/>
        <v>#DIV/0!</v>
      </c>
      <c r="L23" s="85">
        <f t="shared" si="10"/>
        <v>100</v>
      </c>
      <c r="M23" s="82" t="e">
        <f t="shared" si="10"/>
        <v>#DIV/0!</v>
      </c>
      <c r="N23" s="82">
        <f t="shared" si="10"/>
        <v>100</v>
      </c>
      <c r="O23" s="82" t="e">
        <f t="shared" si="10"/>
        <v>#DIV/0!</v>
      </c>
      <c r="P23" s="82">
        <f t="shared" si="10"/>
        <v>100</v>
      </c>
      <c r="Q23" s="82" t="e">
        <f t="shared" si="10"/>
        <v>#DIV/0!</v>
      </c>
      <c r="R23" s="82">
        <f t="shared" si="10"/>
        <v>100</v>
      </c>
      <c r="S23" s="82" t="e">
        <f t="shared" si="10"/>
        <v>#DIV/0!</v>
      </c>
      <c r="T23" s="82">
        <f t="shared" si="10"/>
        <v>100</v>
      </c>
      <c r="U23" s="82" t="e">
        <f t="shared" si="10"/>
        <v>#DIV/0!</v>
      </c>
      <c r="V23" s="83">
        <f t="shared" si="10"/>
        <v>100</v>
      </c>
      <c r="W23" s="84" t="e">
        <f t="shared" si="10"/>
        <v>#DIV/0!</v>
      </c>
      <c r="X23" s="86">
        <f t="shared" si="10"/>
        <v>100</v>
      </c>
      <c r="Y23" s="82">
        <f t="shared" si="10"/>
        <v>100</v>
      </c>
      <c r="Z23" s="84">
        <f t="shared" si="10"/>
        <v>100</v>
      </c>
      <c r="AA23" s="86">
        <f t="shared" si="10"/>
        <v>100</v>
      </c>
      <c r="AB23" s="82" t="e">
        <f t="shared" si="10"/>
        <v>#DIV/0!</v>
      </c>
      <c r="AC23" s="87">
        <f t="shared" si="10"/>
        <v>100</v>
      </c>
      <c r="AD23" s="52"/>
      <c r="AE23" s="52"/>
    </row>
    <row r="24" spans="1:31" ht="24" customHeight="1">
      <c r="A24" s="112" t="s">
        <v>39</v>
      </c>
      <c r="B24" s="80"/>
      <c r="C24" s="81"/>
      <c r="D24" s="88">
        <f aca="true" t="shared" si="11" ref="D24:AC24">(D13+D14)/D17*100</f>
        <v>100</v>
      </c>
      <c r="E24" s="88" t="e">
        <f t="shared" si="11"/>
        <v>#DIV/0!</v>
      </c>
      <c r="F24" s="88">
        <f t="shared" si="11"/>
        <v>50</v>
      </c>
      <c r="G24" s="88" t="e">
        <f t="shared" si="11"/>
        <v>#DIV/0!</v>
      </c>
      <c r="H24" s="88">
        <f t="shared" si="11"/>
        <v>55.55555555555556</v>
      </c>
      <c r="I24" s="88" t="e">
        <f t="shared" si="11"/>
        <v>#DIV/0!</v>
      </c>
      <c r="J24" s="89">
        <f t="shared" si="11"/>
        <v>67.56756756756756</v>
      </c>
      <c r="K24" s="90" t="e">
        <f t="shared" si="11"/>
        <v>#DIV/0!</v>
      </c>
      <c r="L24" s="91">
        <f t="shared" si="11"/>
        <v>35.714285714285715</v>
      </c>
      <c r="M24" s="88" t="e">
        <f t="shared" si="11"/>
        <v>#DIV/0!</v>
      </c>
      <c r="N24" s="88">
        <f t="shared" si="11"/>
        <v>50</v>
      </c>
      <c r="O24" s="88" t="e">
        <f t="shared" si="11"/>
        <v>#DIV/0!</v>
      </c>
      <c r="P24" s="88">
        <f t="shared" si="11"/>
        <v>50</v>
      </c>
      <c r="Q24" s="88" t="e">
        <f t="shared" si="11"/>
        <v>#DIV/0!</v>
      </c>
      <c r="R24" s="88">
        <f t="shared" si="11"/>
        <v>66.66666666666666</v>
      </c>
      <c r="S24" s="88" t="e">
        <f t="shared" si="11"/>
        <v>#DIV/0!</v>
      </c>
      <c r="T24" s="88">
        <f t="shared" si="11"/>
        <v>50</v>
      </c>
      <c r="U24" s="88" t="e">
        <f t="shared" si="11"/>
        <v>#DIV/0!</v>
      </c>
      <c r="V24" s="89">
        <f t="shared" si="11"/>
        <v>47.91666666666667</v>
      </c>
      <c r="W24" s="90" t="e">
        <f t="shared" si="11"/>
        <v>#DIV/0!</v>
      </c>
      <c r="X24" s="92">
        <f t="shared" si="11"/>
        <v>40</v>
      </c>
      <c r="Y24" s="88">
        <f t="shared" si="11"/>
        <v>100</v>
      </c>
      <c r="Z24" s="90">
        <f t="shared" si="11"/>
        <v>72.72727272727273</v>
      </c>
      <c r="AA24" s="92">
        <f t="shared" si="11"/>
        <v>58.333333333333336</v>
      </c>
      <c r="AB24" s="88" t="e">
        <f t="shared" si="11"/>
        <v>#DIV/0!</v>
      </c>
      <c r="AC24" s="93">
        <f t="shared" si="11"/>
        <v>58.333333333333336</v>
      </c>
      <c r="AD24" s="52"/>
      <c r="AE24" s="52"/>
    </row>
    <row r="25" spans="1:31" s="100" customFormat="1" ht="80.25" customHeight="1">
      <c r="A25" s="94" t="s">
        <v>70</v>
      </c>
      <c r="B25" s="95" t="str">
        <f aca="true" t="shared" si="12" ref="B25:Z25">IF(B12=B17+B18+B19+B20+B21," ","ПРОВЕРИТЬ")</f>
        <v> </v>
      </c>
      <c r="C25" s="96" t="str">
        <f t="shared" si="12"/>
        <v> </v>
      </c>
      <c r="D25" s="96" t="str">
        <f t="shared" si="12"/>
        <v> </v>
      </c>
      <c r="E25" s="96" t="str">
        <f t="shared" si="12"/>
        <v> </v>
      </c>
      <c r="F25" s="96" t="str">
        <f t="shared" si="12"/>
        <v> </v>
      </c>
      <c r="G25" s="96" t="str">
        <f t="shared" si="12"/>
        <v> </v>
      </c>
      <c r="H25" s="96" t="str">
        <f t="shared" si="12"/>
        <v> </v>
      </c>
      <c r="I25" s="96" t="str">
        <f t="shared" si="12"/>
        <v> </v>
      </c>
      <c r="J25" s="96" t="str">
        <f t="shared" si="12"/>
        <v> </v>
      </c>
      <c r="K25" s="97" t="str">
        <f t="shared" si="12"/>
        <v> </v>
      </c>
      <c r="L25" s="95" t="str">
        <f t="shared" si="12"/>
        <v> </v>
      </c>
      <c r="M25" s="96" t="str">
        <f t="shared" si="12"/>
        <v> </v>
      </c>
      <c r="N25" s="96" t="str">
        <f t="shared" si="12"/>
        <v> </v>
      </c>
      <c r="O25" s="96" t="str">
        <f t="shared" si="12"/>
        <v> </v>
      </c>
      <c r="P25" s="96" t="str">
        <f t="shared" si="12"/>
        <v> </v>
      </c>
      <c r="Q25" s="96" t="str">
        <f t="shared" si="12"/>
        <v> </v>
      </c>
      <c r="R25" s="96" t="str">
        <f t="shared" si="12"/>
        <v> </v>
      </c>
      <c r="S25" s="96" t="str">
        <f t="shared" si="12"/>
        <v> </v>
      </c>
      <c r="T25" s="96" t="str">
        <f t="shared" si="12"/>
        <v> </v>
      </c>
      <c r="U25" s="96" t="str">
        <f t="shared" si="12"/>
        <v> </v>
      </c>
      <c r="V25" s="96" t="str">
        <f t="shared" si="12"/>
        <v> </v>
      </c>
      <c r="W25" s="97" t="str">
        <f t="shared" si="12"/>
        <v> </v>
      </c>
      <c r="X25" s="98" t="str">
        <f t="shared" si="12"/>
        <v> </v>
      </c>
      <c r="Y25" s="96" t="str">
        <f t="shared" si="12"/>
        <v> </v>
      </c>
      <c r="Z25" s="97" t="str">
        <f t="shared" si="12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3" ref="B26:Z26">IF(B12-B17-B18-B19-B20-B21=0," ",B12-B17-B18-B19-B20-B21)</f>
        <v> </v>
      </c>
      <c r="C26" s="103" t="str">
        <f t="shared" si="13"/>
        <v> </v>
      </c>
      <c r="D26" s="103" t="str">
        <f t="shared" si="13"/>
        <v> </v>
      </c>
      <c r="E26" s="103" t="str">
        <f t="shared" si="13"/>
        <v> </v>
      </c>
      <c r="F26" s="103" t="str">
        <f t="shared" si="13"/>
        <v> </v>
      </c>
      <c r="G26" s="103" t="str">
        <f t="shared" si="13"/>
        <v> </v>
      </c>
      <c r="H26" s="103" t="str">
        <f t="shared" si="13"/>
        <v> </v>
      </c>
      <c r="I26" s="103" t="str">
        <f t="shared" si="13"/>
        <v> </v>
      </c>
      <c r="J26" s="103" t="str">
        <f t="shared" si="13"/>
        <v> </v>
      </c>
      <c r="K26" s="104" t="str">
        <f t="shared" si="13"/>
        <v> </v>
      </c>
      <c r="L26" s="102" t="str">
        <f t="shared" si="13"/>
        <v> </v>
      </c>
      <c r="M26" s="103" t="str">
        <f t="shared" si="13"/>
        <v> </v>
      </c>
      <c r="N26" s="103" t="str">
        <f t="shared" si="13"/>
        <v> </v>
      </c>
      <c r="O26" s="103" t="str">
        <f t="shared" si="13"/>
        <v> </v>
      </c>
      <c r="P26" s="103" t="str">
        <f t="shared" si="13"/>
        <v> </v>
      </c>
      <c r="Q26" s="103" t="str">
        <f t="shared" si="13"/>
        <v> </v>
      </c>
      <c r="R26" s="103" t="str">
        <f t="shared" si="13"/>
        <v> </v>
      </c>
      <c r="S26" s="103" t="str">
        <f t="shared" si="13"/>
        <v> </v>
      </c>
      <c r="T26" s="103" t="str">
        <f t="shared" si="13"/>
        <v> </v>
      </c>
      <c r="U26" s="103" t="str">
        <f t="shared" si="13"/>
        <v> </v>
      </c>
      <c r="V26" s="103" t="str">
        <f t="shared" si="13"/>
        <v> </v>
      </c>
      <c r="W26" s="104" t="str">
        <f t="shared" si="13"/>
        <v> </v>
      </c>
      <c r="X26" s="105" t="str">
        <f t="shared" si="13"/>
        <v> </v>
      </c>
      <c r="Y26" s="106" t="str">
        <f t="shared" si="13"/>
        <v> </v>
      </c>
      <c r="Z26" s="106" t="str">
        <f t="shared" si="13"/>
        <v> </v>
      </c>
      <c r="AA26" s="99"/>
      <c r="AB26" s="99"/>
      <c r="AC26" s="99"/>
      <c r="AD26" s="99"/>
      <c r="AE26" s="99"/>
    </row>
    <row r="27" spans="2:26" s="107" customFormat="1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8" ht="12.75">
      <c r="A28" s="109" t="s">
        <v>31</v>
      </c>
      <c r="B28" s="148" t="s">
        <v>50</v>
      </c>
      <c r="C28" s="148"/>
      <c r="D28" s="148"/>
      <c r="E28" s="148"/>
      <c r="F28" s="148"/>
      <c r="G28" s="148"/>
      <c r="H28" s="148"/>
    </row>
    <row r="29" spans="1:8" ht="12.75">
      <c r="A29" s="109" t="s">
        <v>32</v>
      </c>
      <c r="B29" s="148" t="s">
        <v>49</v>
      </c>
      <c r="C29" s="148"/>
      <c r="D29" s="148"/>
      <c r="E29" s="148"/>
      <c r="F29" s="148"/>
      <c r="G29" s="148"/>
      <c r="H29" s="148"/>
    </row>
    <row r="30" spans="1:8" ht="12.75">
      <c r="A30" s="109" t="s">
        <v>33</v>
      </c>
      <c r="B30" s="148">
        <v>89270252214</v>
      </c>
      <c r="C30" s="148"/>
      <c r="D30" s="148"/>
      <c r="E30" s="148"/>
      <c r="F30" s="148"/>
      <c r="G30" s="148"/>
      <c r="H30" s="148"/>
    </row>
  </sheetData>
  <sheetProtection/>
  <mergeCells count="29"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M3:Q3"/>
    <mergeCell ref="M4:Q4"/>
    <mergeCell ref="B30:H30"/>
    <mergeCell ref="B28:H28"/>
    <mergeCell ref="B29:H29"/>
    <mergeCell ref="D7:E7"/>
    <mergeCell ref="F7:G7"/>
    <mergeCell ref="H7:I7"/>
    <mergeCell ref="J7:K7"/>
    <mergeCell ref="B7:C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E30"/>
  <sheetViews>
    <sheetView view="pageBreakPreview" zoomScale="75" zoomScaleSheetLayoutView="75" zoomScalePageLayoutView="0" workbookViewId="0" topLeftCell="A1">
      <pane xSplit="1" ySplit="8" topLeftCell="N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" sqref="J13:J15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34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65</v>
      </c>
      <c r="N3" s="146"/>
      <c r="O3" s="146"/>
      <c r="P3" s="146"/>
      <c r="Q3" s="146"/>
      <c r="T3" s="8"/>
      <c r="U3" s="8"/>
      <c r="V3" s="8"/>
      <c r="W3" s="9" t="s">
        <v>77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23">
        <v>5</v>
      </c>
      <c r="C9" s="24">
        <v>0</v>
      </c>
      <c r="D9" s="24">
        <v>11</v>
      </c>
      <c r="E9" s="24"/>
      <c r="F9" s="24">
        <v>5</v>
      </c>
      <c r="G9" s="24"/>
      <c r="H9" s="24">
        <v>13</v>
      </c>
      <c r="I9" s="24">
        <v>0</v>
      </c>
      <c r="J9" s="25">
        <f aca="true" t="shared" si="0" ref="J9:K12">B9+D9+F9+H9</f>
        <v>34</v>
      </c>
      <c r="K9" s="26">
        <f t="shared" si="0"/>
        <v>0</v>
      </c>
      <c r="L9" s="27">
        <v>10</v>
      </c>
      <c r="M9" s="28">
        <v>0</v>
      </c>
      <c r="N9" s="28">
        <v>7</v>
      </c>
      <c r="O9" s="28">
        <v>0</v>
      </c>
      <c r="P9" s="28">
        <v>11</v>
      </c>
      <c r="Q9" s="28">
        <v>0</v>
      </c>
      <c r="R9" s="28">
        <v>6</v>
      </c>
      <c r="S9" s="28">
        <v>0</v>
      </c>
      <c r="T9" s="28">
        <v>7</v>
      </c>
      <c r="U9" s="28"/>
      <c r="V9" s="29">
        <f aca="true" t="shared" si="1" ref="V9:W11">L9+N9+P9+R9+T9</f>
        <v>41</v>
      </c>
      <c r="W9" s="26">
        <f t="shared" si="1"/>
        <v>0</v>
      </c>
      <c r="X9" s="30">
        <v>3</v>
      </c>
      <c r="Y9" s="28"/>
      <c r="Z9" s="26">
        <f>SUM(X9:Y9)</f>
        <v>3</v>
      </c>
      <c r="AA9" s="31">
        <f>J9+V9+Z9</f>
        <v>78</v>
      </c>
      <c r="AB9" s="32">
        <f>K9+W9</f>
        <v>0</v>
      </c>
      <c r="AC9" s="33">
        <f>SUM(AA9:AB9)</f>
        <v>78</v>
      </c>
      <c r="AD9" s="30"/>
      <c r="AE9" s="33">
        <f>AC9+AD9</f>
        <v>78</v>
      </c>
    </row>
    <row r="10" spans="1:31" ht="30.75" customHeight="1">
      <c r="A10" s="34" t="s">
        <v>73</v>
      </c>
      <c r="B10" s="27"/>
      <c r="C10" s="28"/>
      <c r="D10" s="28"/>
      <c r="E10" s="28"/>
      <c r="F10" s="28"/>
      <c r="G10" s="28"/>
      <c r="H10" s="28"/>
      <c r="I10" s="28"/>
      <c r="J10" s="25">
        <f t="shared" si="0"/>
        <v>0</v>
      </c>
      <c r="K10" s="26">
        <f t="shared" si="0"/>
        <v>0</v>
      </c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9">
        <f t="shared" si="1"/>
        <v>0</v>
      </c>
      <c r="W10" s="26">
        <f t="shared" si="1"/>
        <v>0</v>
      </c>
      <c r="X10" s="30"/>
      <c r="Y10" s="28"/>
      <c r="Z10" s="26">
        <f>SUM(X10:Y10)</f>
        <v>0</v>
      </c>
      <c r="AA10" s="35">
        <f>J10+V10+Z10</f>
        <v>0</v>
      </c>
      <c r="AB10" s="36">
        <f>K10+W10</f>
        <v>0</v>
      </c>
      <c r="AC10" s="37">
        <f>SUM(AA10:AB10)</f>
        <v>0</v>
      </c>
      <c r="AD10" s="30"/>
      <c r="AE10" s="33">
        <f>AC10+AD10</f>
        <v>0</v>
      </c>
    </row>
    <row r="11" spans="1:31" ht="28.5" customHeight="1">
      <c r="A11" s="34" t="s">
        <v>74</v>
      </c>
      <c r="B11" s="27"/>
      <c r="C11" s="28"/>
      <c r="D11" s="28"/>
      <c r="E11" s="28"/>
      <c r="F11" s="28">
        <v>1</v>
      </c>
      <c r="G11" s="28"/>
      <c r="H11" s="28">
        <v>1</v>
      </c>
      <c r="I11" s="28"/>
      <c r="J11" s="25">
        <f t="shared" si="0"/>
        <v>2</v>
      </c>
      <c r="K11" s="26">
        <f t="shared" si="0"/>
        <v>0</v>
      </c>
      <c r="L11" s="27"/>
      <c r="M11" s="28"/>
      <c r="N11" s="28"/>
      <c r="O11" s="28"/>
      <c r="P11" s="28">
        <v>1</v>
      </c>
      <c r="Q11" s="28"/>
      <c r="R11" s="28"/>
      <c r="S11" s="28"/>
      <c r="T11" s="28"/>
      <c r="U11" s="28"/>
      <c r="V11" s="29">
        <f t="shared" si="1"/>
        <v>1</v>
      </c>
      <c r="W11" s="26">
        <f t="shared" si="1"/>
        <v>0</v>
      </c>
      <c r="X11" s="30"/>
      <c r="Y11" s="28"/>
      <c r="Z11" s="26">
        <f>SUM(X11:Y11)</f>
        <v>0</v>
      </c>
      <c r="AA11" s="35">
        <f>J11+V11+Z11</f>
        <v>3</v>
      </c>
      <c r="AB11" s="36">
        <f>K11+W11</f>
        <v>0</v>
      </c>
      <c r="AC11" s="37">
        <f>SUM(AA11:AB11)</f>
        <v>3</v>
      </c>
      <c r="AD11" s="30"/>
      <c r="AE11" s="33">
        <f>AC11+AD11</f>
        <v>3</v>
      </c>
    </row>
    <row r="12" spans="1:31" ht="16.5" thickBot="1">
      <c r="A12" s="39" t="s">
        <v>75</v>
      </c>
      <c r="B12" s="40">
        <f aca="true" t="shared" si="2" ref="B12:I12">B9-B10+B11</f>
        <v>5</v>
      </c>
      <c r="C12" s="41">
        <f t="shared" si="2"/>
        <v>0</v>
      </c>
      <c r="D12" s="41">
        <f t="shared" si="2"/>
        <v>11</v>
      </c>
      <c r="E12" s="41">
        <f t="shared" si="2"/>
        <v>0</v>
      </c>
      <c r="F12" s="41">
        <f t="shared" si="2"/>
        <v>6</v>
      </c>
      <c r="G12" s="41">
        <f t="shared" si="2"/>
        <v>0</v>
      </c>
      <c r="H12" s="41">
        <f t="shared" si="2"/>
        <v>14</v>
      </c>
      <c r="I12" s="41">
        <f t="shared" si="2"/>
        <v>0</v>
      </c>
      <c r="J12" s="42">
        <f t="shared" si="0"/>
        <v>36</v>
      </c>
      <c r="K12" s="43">
        <f t="shared" si="0"/>
        <v>0</v>
      </c>
      <c r="L12" s="40">
        <f aca="true" t="shared" si="3" ref="L12:AE12">L9-L10+L11</f>
        <v>10</v>
      </c>
      <c r="M12" s="41">
        <f t="shared" si="3"/>
        <v>0</v>
      </c>
      <c r="N12" s="41">
        <f t="shared" si="3"/>
        <v>7</v>
      </c>
      <c r="O12" s="41">
        <f t="shared" si="3"/>
        <v>0</v>
      </c>
      <c r="P12" s="41">
        <f t="shared" si="3"/>
        <v>12</v>
      </c>
      <c r="Q12" s="41">
        <f t="shared" si="3"/>
        <v>0</v>
      </c>
      <c r="R12" s="41">
        <f t="shared" si="3"/>
        <v>6</v>
      </c>
      <c r="S12" s="41">
        <f t="shared" si="3"/>
        <v>0</v>
      </c>
      <c r="T12" s="41">
        <f t="shared" si="3"/>
        <v>7</v>
      </c>
      <c r="U12" s="41">
        <f t="shared" si="3"/>
        <v>0</v>
      </c>
      <c r="V12" s="44">
        <f t="shared" si="3"/>
        <v>42</v>
      </c>
      <c r="W12" s="43">
        <f t="shared" si="3"/>
        <v>0</v>
      </c>
      <c r="X12" s="45">
        <f t="shared" si="3"/>
        <v>3</v>
      </c>
      <c r="Y12" s="41">
        <f t="shared" si="3"/>
        <v>0</v>
      </c>
      <c r="Z12" s="46">
        <f t="shared" si="3"/>
        <v>3</v>
      </c>
      <c r="AA12" s="45">
        <f t="shared" si="3"/>
        <v>81</v>
      </c>
      <c r="AB12" s="41">
        <f t="shared" si="3"/>
        <v>0</v>
      </c>
      <c r="AC12" s="46">
        <f t="shared" si="3"/>
        <v>81</v>
      </c>
      <c r="AD12" s="47">
        <f t="shared" si="3"/>
        <v>0</v>
      </c>
      <c r="AE12" s="48">
        <f t="shared" si="3"/>
        <v>81</v>
      </c>
    </row>
    <row r="13" spans="1:31" ht="25.5" customHeight="1" thickBot="1">
      <c r="A13" s="49" t="s">
        <v>76</v>
      </c>
      <c r="B13" s="50">
        <v>0</v>
      </c>
      <c r="C13" s="51">
        <v>0</v>
      </c>
      <c r="D13" s="116">
        <v>3</v>
      </c>
      <c r="E13" s="116"/>
      <c r="F13" s="116">
        <v>1</v>
      </c>
      <c r="G13" s="116"/>
      <c r="H13" s="116">
        <v>5</v>
      </c>
      <c r="I13" s="116"/>
      <c r="J13" s="119">
        <f>F13+H13+D13</f>
        <v>9</v>
      </c>
      <c r="K13" s="119">
        <v>0</v>
      </c>
      <c r="L13" s="115">
        <v>2</v>
      </c>
      <c r="M13" s="116"/>
      <c r="N13" s="116">
        <v>1</v>
      </c>
      <c r="O13" s="116"/>
      <c r="P13" s="116">
        <v>2</v>
      </c>
      <c r="Q13" s="116"/>
      <c r="R13" s="116">
        <v>1</v>
      </c>
      <c r="S13" s="116"/>
      <c r="T13" s="116">
        <v>2</v>
      </c>
      <c r="U13" s="116"/>
      <c r="V13" s="29">
        <f aca="true" t="shared" si="4" ref="V13:W16">L13+N13+P13+R13+T13</f>
        <v>8</v>
      </c>
      <c r="W13" s="26">
        <f t="shared" si="4"/>
        <v>0</v>
      </c>
      <c r="X13" s="30">
        <v>1</v>
      </c>
      <c r="Y13" s="28"/>
      <c r="Z13" s="26">
        <f>SUM(X13:Y13)</f>
        <v>1</v>
      </c>
      <c r="AA13" s="35">
        <f>J13+V13+Z13</f>
        <v>18</v>
      </c>
      <c r="AB13" s="36">
        <f>K13+W13</f>
        <v>0</v>
      </c>
      <c r="AC13" s="37">
        <f>SUM(AA13:AB13)</f>
        <v>18</v>
      </c>
      <c r="AD13" s="113">
        <f>AA13/AA17*100</f>
        <v>23.684210526315788</v>
      </c>
      <c r="AE13" s="52"/>
    </row>
    <row r="14" spans="1:31" ht="15.75">
      <c r="A14" s="53" t="s">
        <v>26</v>
      </c>
      <c r="B14" s="50">
        <v>0</v>
      </c>
      <c r="C14" s="51">
        <v>0</v>
      </c>
      <c r="D14" s="116">
        <v>4</v>
      </c>
      <c r="E14" s="116"/>
      <c r="F14" s="116">
        <v>2</v>
      </c>
      <c r="G14" s="116"/>
      <c r="H14" s="116">
        <v>4</v>
      </c>
      <c r="I14" s="116"/>
      <c r="J14" s="119">
        <f>F14+H14+D14</f>
        <v>10</v>
      </c>
      <c r="K14" s="119">
        <v>0</v>
      </c>
      <c r="L14" s="115">
        <v>3</v>
      </c>
      <c r="M14" s="116"/>
      <c r="N14" s="116">
        <v>3</v>
      </c>
      <c r="O14" s="116"/>
      <c r="P14" s="116">
        <v>4</v>
      </c>
      <c r="Q14" s="116"/>
      <c r="R14" s="116">
        <v>1</v>
      </c>
      <c r="S14" s="116"/>
      <c r="T14" s="116">
        <v>2</v>
      </c>
      <c r="U14" s="116"/>
      <c r="V14" s="29">
        <f t="shared" si="4"/>
        <v>13</v>
      </c>
      <c r="W14" s="26">
        <f t="shared" si="4"/>
        <v>0</v>
      </c>
      <c r="X14" s="30">
        <v>0</v>
      </c>
      <c r="Y14" s="28"/>
      <c r="Z14" s="26">
        <f>SUM(X14:Y14)</f>
        <v>0</v>
      </c>
      <c r="AA14" s="35">
        <f>J14+V14+Z14</f>
        <v>23</v>
      </c>
      <c r="AB14" s="36">
        <f>K14+W14</f>
        <v>0</v>
      </c>
      <c r="AC14" s="37">
        <f>SUM(AA14:AB14)</f>
        <v>23</v>
      </c>
      <c r="AD14" s="52"/>
      <c r="AE14" s="52"/>
    </row>
    <row r="15" spans="1:31" ht="15.75">
      <c r="A15" s="53" t="s">
        <v>27</v>
      </c>
      <c r="B15" s="50">
        <v>0</v>
      </c>
      <c r="C15" s="51">
        <v>0</v>
      </c>
      <c r="D15" s="116">
        <v>4</v>
      </c>
      <c r="E15" s="116"/>
      <c r="F15" s="116">
        <v>3</v>
      </c>
      <c r="G15" s="116"/>
      <c r="H15" s="116">
        <v>5</v>
      </c>
      <c r="I15" s="116"/>
      <c r="J15" s="119">
        <f>F15+H15+D15</f>
        <v>12</v>
      </c>
      <c r="K15" s="119"/>
      <c r="L15" s="115">
        <v>5</v>
      </c>
      <c r="M15" s="116"/>
      <c r="N15" s="116">
        <v>3</v>
      </c>
      <c r="O15" s="116"/>
      <c r="P15" s="116">
        <v>6</v>
      </c>
      <c r="Q15" s="116"/>
      <c r="R15" s="116">
        <v>4</v>
      </c>
      <c r="S15" s="116"/>
      <c r="T15" s="116">
        <v>3</v>
      </c>
      <c r="U15" s="116"/>
      <c r="V15" s="29">
        <f t="shared" si="4"/>
        <v>21</v>
      </c>
      <c r="W15" s="26">
        <f t="shared" si="4"/>
        <v>0</v>
      </c>
      <c r="X15" s="30">
        <v>2</v>
      </c>
      <c r="Y15" s="28"/>
      <c r="Z15" s="26">
        <f>SUM(X15:Y15)</f>
        <v>2</v>
      </c>
      <c r="AA15" s="35">
        <f>J15+V15+Z15</f>
        <v>35</v>
      </c>
      <c r="AB15" s="36">
        <f>K15+W15</f>
        <v>0</v>
      </c>
      <c r="AC15" s="37">
        <f>SUM(AA15:AB15)</f>
        <v>35</v>
      </c>
      <c r="AD15" s="52"/>
      <c r="AE15" s="52"/>
    </row>
    <row r="16" spans="1:31" ht="15.75">
      <c r="A16" s="53" t="s">
        <v>28</v>
      </c>
      <c r="B16" s="50">
        <v>0</v>
      </c>
      <c r="C16" s="51">
        <v>0</v>
      </c>
      <c r="D16" s="116"/>
      <c r="E16" s="116"/>
      <c r="F16" s="116"/>
      <c r="G16" s="116"/>
      <c r="H16" s="116"/>
      <c r="I16" s="116"/>
      <c r="J16" s="119">
        <f>F16+H16</f>
        <v>0</v>
      </c>
      <c r="K16" s="119">
        <v>0</v>
      </c>
      <c r="L16" s="115">
        <v>0</v>
      </c>
      <c r="M16" s="116"/>
      <c r="N16" s="116">
        <v>0</v>
      </c>
      <c r="O16" s="116"/>
      <c r="P16" s="116">
        <v>0</v>
      </c>
      <c r="Q16" s="116"/>
      <c r="R16" s="116">
        <v>0</v>
      </c>
      <c r="S16" s="116"/>
      <c r="T16" s="116">
        <v>0</v>
      </c>
      <c r="U16" s="116"/>
      <c r="V16" s="29">
        <f t="shared" si="4"/>
        <v>0</v>
      </c>
      <c r="W16" s="26">
        <f t="shared" si="4"/>
        <v>0</v>
      </c>
      <c r="X16" s="30"/>
      <c r="Y16" s="28"/>
      <c r="Z16" s="26">
        <f>SUM(X16:Y16)</f>
        <v>0</v>
      </c>
      <c r="AA16" s="35">
        <f>J16+V16+Z16</f>
        <v>0</v>
      </c>
      <c r="AB16" s="36">
        <f>K16+W16</f>
        <v>0</v>
      </c>
      <c r="AC16" s="37">
        <f>SUM(AA16:AB16)</f>
        <v>0</v>
      </c>
      <c r="AD16" s="52"/>
      <c r="AE16" s="52"/>
    </row>
    <row r="17" spans="1:31" ht="27" customHeight="1">
      <c r="A17" s="54" t="s">
        <v>29</v>
      </c>
      <c r="B17" s="55">
        <v>0</v>
      </c>
      <c r="C17" s="56">
        <v>0</v>
      </c>
      <c r="D17" s="57">
        <f aca="true" t="shared" si="5" ref="D17:AC17">SUM(D13:D16)</f>
        <v>11</v>
      </c>
      <c r="E17" s="57">
        <f t="shared" si="5"/>
        <v>0</v>
      </c>
      <c r="F17" s="57">
        <f t="shared" si="5"/>
        <v>6</v>
      </c>
      <c r="G17" s="57">
        <f t="shared" si="5"/>
        <v>0</v>
      </c>
      <c r="H17" s="57">
        <f>H13+H14+H15+H16</f>
        <v>14</v>
      </c>
      <c r="I17" s="57">
        <f t="shared" si="5"/>
        <v>0</v>
      </c>
      <c r="J17" s="42">
        <f>B17+D17+F17+H17</f>
        <v>31</v>
      </c>
      <c r="K17" s="58">
        <f t="shared" si="5"/>
        <v>0</v>
      </c>
      <c r="L17" s="59">
        <f t="shared" si="5"/>
        <v>10</v>
      </c>
      <c r="M17" s="60">
        <f t="shared" si="5"/>
        <v>0</v>
      </c>
      <c r="N17" s="60">
        <f t="shared" si="5"/>
        <v>7</v>
      </c>
      <c r="O17" s="60">
        <f t="shared" si="5"/>
        <v>0</v>
      </c>
      <c r="P17" s="60">
        <f t="shared" si="5"/>
        <v>12</v>
      </c>
      <c r="Q17" s="60">
        <f t="shared" si="5"/>
        <v>0</v>
      </c>
      <c r="R17" s="60">
        <f t="shared" si="5"/>
        <v>6</v>
      </c>
      <c r="S17" s="60">
        <f t="shared" si="5"/>
        <v>0</v>
      </c>
      <c r="T17" s="60">
        <f t="shared" si="5"/>
        <v>7</v>
      </c>
      <c r="U17" s="60">
        <f t="shared" si="5"/>
        <v>0</v>
      </c>
      <c r="V17" s="61">
        <f t="shared" si="5"/>
        <v>42</v>
      </c>
      <c r="W17" s="58">
        <f t="shared" si="5"/>
        <v>0</v>
      </c>
      <c r="X17" s="60">
        <f t="shared" si="5"/>
        <v>3</v>
      </c>
      <c r="Y17" s="60">
        <f t="shared" si="5"/>
        <v>0</v>
      </c>
      <c r="Z17" s="63">
        <f t="shared" si="5"/>
        <v>3</v>
      </c>
      <c r="AA17" s="62">
        <f t="shared" si="5"/>
        <v>76</v>
      </c>
      <c r="AB17" s="60">
        <f t="shared" si="5"/>
        <v>0</v>
      </c>
      <c r="AC17" s="63">
        <f t="shared" si="5"/>
        <v>76</v>
      </c>
      <c r="AD17" s="52"/>
      <c r="AE17" s="52"/>
    </row>
    <row r="18" spans="1:31" ht="36">
      <c r="A18" s="64" t="s">
        <v>40</v>
      </c>
      <c r="B18" s="27">
        <f>B12</f>
        <v>5</v>
      </c>
      <c r="C18" s="28"/>
      <c r="D18" s="28"/>
      <c r="E18" s="28"/>
      <c r="F18" s="51">
        <v>0</v>
      </c>
      <c r="G18" s="51">
        <v>0</v>
      </c>
      <c r="H18" s="51">
        <v>0</v>
      </c>
      <c r="I18" s="51">
        <v>0</v>
      </c>
      <c r="J18" s="25">
        <f aca="true" t="shared" si="6" ref="J18:K21">B18+D18+F18+H18</f>
        <v>5</v>
      </c>
      <c r="K18" s="26">
        <f t="shared" si="6"/>
        <v>0</v>
      </c>
      <c r="L18" s="27">
        <v>0</v>
      </c>
      <c r="M18" s="28">
        <v>0</v>
      </c>
      <c r="N18" s="51"/>
      <c r="O18" s="51"/>
      <c r="P18" s="51"/>
      <c r="Q18" s="51"/>
      <c r="R18" s="51"/>
      <c r="S18" s="51"/>
      <c r="T18" s="51"/>
      <c r="U18" s="51"/>
      <c r="V18" s="65"/>
      <c r="W18" s="66"/>
      <c r="X18" s="67"/>
      <c r="Y18" s="51"/>
      <c r="Z18" s="66">
        <f>X18+Y18</f>
        <v>0</v>
      </c>
      <c r="AA18" s="68">
        <f>+X18+Y18+J18</f>
        <v>5</v>
      </c>
      <c r="AB18" s="69">
        <v>0</v>
      </c>
      <c r="AC18" s="70">
        <f>AA18</f>
        <v>5</v>
      </c>
      <c r="AD18" s="52"/>
      <c r="AE18" s="52"/>
    </row>
    <row r="19" spans="1:31" ht="18" customHeight="1">
      <c r="A19" s="71" t="s">
        <v>35</v>
      </c>
      <c r="B19" s="50">
        <v>0</v>
      </c>
      <c r="C19" s="51">
        <v>0</v>
      </c>
      <c r="D19" s="28">
        <v>0</v>
      </c>
      <c r="E19" s="28">
        <v>0</v>
      </c>
      <c r="F19" s="28"/>
      <c r="G19" s="28">
        <v>0</v>
      </c>
      <c r="H19" s="28">
        <v>0</v>
      </c>
      <c r="I19" s="28">
        <v>0</v>
      </c>
      <c r="J19" s="25">
        <f t="shared" si="6"/>
        <v>0</v>
      </c>
      <c r="K19" s="26">
        <f t="shared" si="6"/>
        <v>0</v>
      </c>
      <c r="L19" s="27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9">
        <f aca="true" t="shared" si="7" ref="V19:W21">L19+N19+P19+R19+T19</f>
        <v>0</v>
      </c>
      <c r="W19" s="26">
        <f t="shared" si="7"/>
        <v>0</v>
      </c>
      <c r="X19" s="30">
        <v>0</v>
      </c>
      <c r="Y19" s="28">
        <v>0</v>
      </c>
      <c r="Z19" s="26">
        <f>SUM(X19:Y19)</f>
        <v>0</v>
      </c>
      <c r="AA19" s="35">
        <f>J19+V19+Z19</f>
        <v>0</v>
      </c>
      <c r="AB19" s="36">
        <f>K19+W19</f>
        <v>0</v>
      </c>
      <c r="AC19" s="37">
        <f>SUM(AA19:AB19)</f>
        <v>0</v>
      </c>
      <c r="AD19" s="52"/>
      <c r="AE19" s="52"/>
    </row>
    <row r="20" spans="1:31" ht="21" customHeight="1">
      <c r="A20" s="71" t="s">
        <v>54</v>
      </c>
      <c r="B20" s="50">
        <v>0</v>
      </c>
      <c r="C20" s="51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5">
        <f t="shared" si="6"/>
        <v>0</v>
      </c>
      <c r="K20" s="26">
        <f t="shared" si="6"/>
        <v>0</v>
      </c>
      <c r="L20" s="27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9">
        <f t="shared" si="7"/>
        <v>0</v>
      </c>
      <c r="W20" s="26">
        <f t="shared" si="7"/>
        <v>0</v>
      </c>
      <c r="X20" s="30">
        <v>0</v>
      </c>
      <c r="Y20" s="28">
        <v>0</v>
      </c>
      <c r="Z20" s="26">
        <f>SUM(X20:Y20)</f>
        <v>0</v>
      </c>
      <c r="AA20" s="35">
        <f>J20+V20+Z20</f>
        <v>0</v>
      </c>
      <c r="AB20" s="36">
        <f>K20+W20</f>
        <v>0</v>
      </c>
      <c r="AC20" s="37">
        <f>SUM(AA20:AB20)</f>
        <v>0</v>
      </c>
      <c r="AD20" s="52"/>
      <c r="AE20" s="52"/>
    </row>
    <row r="21" spans="1:31" ht="28.5" customHeight="1">
      <c r="A21" s="71" t="s">
        <v>36</v>
      </c>
      <c r="B21" s="50">
        <v>0</v>
      </c>
      <c r="C21" s="51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5">
        <f t="shared" si="6"/>
        <v>0</v>
      </c>
      <c r="K21" s="26">
        <f t="shared" si="6"/>
        <v>0</v>
      </c>
      <c r="L21" s="27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9">
        <f t="shared" si="7"/>
        <v>0</v>
      </c>
      <c r="W21" s="26">
        <f t="shared" si="7"/>
        <v>0</v>
      </c>
      <c r="X21" s="30">
        <v>0</v>
      </c>
      <c r="Y21" s="28">
        <v>0</v>
      </c>
      <c r="Z21" s="26">
        <f>SUM(X21:Y21)</f>
        <v>0</v>
      </c>
      <c r="AA21" s="35">
        <f>J21+V21+Z21</f>
        <v>0</v>
      </c>
      <c r="AB21" s="36">
        <f>K21+W21</f>
        <v>0</v>
      </c>
      <c r="AC21" s="37">
        <f>SUM(AA21:AB21)</f>
        <v>0</v>
      </c>
      <c r="AD21" s="52"/>
      <c r="AE21" s="52"/>
    </row>
    <row r="22" spans="1:31" ht="24" customHeight="1">
      <c r="A22" s="110" t="s">
        <v>37</v>
      </c>
      <c r="B22" s="72">
        <v>0</v>
      </c>
      <c r="C22" s="73">
        <v>0</v>
      </c>
      <c r="D22" s="74">
        <f aca="true" t="shared" si="8" ref="D22:AC22">(1*D13+0.64*D14+0.36*D15+0.16*D16)/D17*100</f>
        <v>63.63636363636363</v>
      </c>
      <c r="E22" s="74" t="e">
        <f t="shared" si="8"/>
        <v>#DIV/0!</v>
      </c>
      <c r="F22" s="74">
        <f t="shared" si="8"/>
        <v>56.00000000000001</v>
      </c>
      <c r="G22" s="74" t="e">
        <f t="shared" si="8"/>
        <v>#DIV/0!</v>
      </c>
      <c r="H22" s="74">
        <f t="shared" si="8"/>
        <v>66.85714285714285</v>
      </c>
      <c r="I22" s="74" t="e">
        <f t="shared" si="8"/>
        <v>#DIV/0!</v>
      </c>
      <c r="J22" s="75">
        <f t="shared" si="8"/>
        <v>63.61290322580645</v>
      </c>
      <c r="K22" s="76" t="e">
        <f t="shared" si="8"/>
        <v>#DIV/0!</v>
      </c>
      <c r="L22" s="77">
        <f t="shared" si="8"/>
        <v>57.199999999999996</v>
      </c>
      <c r="M22" s="74" t="e">
        <f t="shared" si="8"/>
        <v>#DIV/0!</v>
      </c>
      <c r="N22" s="74">
        <f t="shared" si="8"/>
        <v>57.14285714285714</v>
      </c>
      <c r="O22" s="74" t="e">
        <f t="shared" si="8"/>
        <v>#DIV/0!</v>
      </c>
      <c r="P22" s="74">
        <f t="shared" si="8"/>
        <v>56.00000000000001</v>
      </c>
      <c r="Q22" s="74" t="e">
        <f t="shared" si="8"/>
        <v>#DIV/0!</v>
      </c>
      <c r="R22" s="74">
        <f t="shared" si="8"/>
        <v>51.33333333333333</v>
      </c>
      <c r="S22" s="74" t="e">
        <f t="shared" si="8"/>
        <v>#DIV/0!</v>
      </c>
      <c r="T22" s="74">
        <f t="shared" si="8"/>
        <v>62.28571428571429</v>
      </c>
      <c r="U22" s="74" t="e">
        <f t="shared" si="8"/>
        <v>#DIV/0!</v>
      </c>
      <c r="V22" s="75">
        <f t="shared" si="8"/>
        <v>56.85714285714285</v>
      </c>
      <c r="W22" s="76" t="e">
        <f t="shared" si="8"/>
        <v>#DIV/0!</v>
      </c>
      <c r="X22" s="78">
        <f t="shared" si="8"/>
        <v>57.333333333333336</v>
      </c>
      <c r="Y22" s="74" t="e">
        <f t="shared" si="8"/>
        <v>#DIV/0!</v>
      </c>
      <c r="Z22" s="76">
        <f t="shared" si="8"/>
        <v>57.333333333333336</v>
      </c>
      <c r="AA22" s="78">
        <f t="shared" si="8"/>
        <v>59.631578947368425</v>
      </c>
      <c r="AB22" s="74" t="e">
        <f t="shared" si="8"/>
        <v>#DIV/0!</v>
      </c>
      <c r="AC22" s="79">
        <f t="shared" si="8"/>
        <v>59.631578947368425</v>
      </c>
      <c r="AD22" s="52"/>
      <c r="AE22" s="52"/>
    </row>
    <row r="23" spans="1:31" ht="30" customHeight="1">
      <c r="A23" s="111" t="s">
        <v>38</v>
      </c>
      <c r="B23" s="80">
        <v>0</v>
      </c>
      <c r="C23" s="81">
        <v>0</v>
      </c>
      <c r="D23" s="82">
        <f aca="true" t="shared" si="9" ref="D23:AC23">100-D16/D17*100</f>
        <v>100</v>
      </c>
      <c r="E23" s="82" t="e">
        <f t="shared" si="9"/>
        <v>#DIV/0!</v>
      </c>
      <c r="F23" s="82">
        <f t="shared" si="9"/>
        <v>100</v>
      </c>
      <c r="G23" s="82" t="e">
        <f t="shared" si="9"/>
        <v>#DIV/0!</v>
      </c>
      <c r="H23" s="82">
        <f t="shared" si="9"/>
        <v>100</v>
      </c>
      <c r="I23" s="82" t="e">
        <f t="shared" si="9"/>
        <v>#DIV/0!</v>
      </c>
      <c r="J23" s="83">
        <f t="shared" si="9"/>
        <v>100</v>
      </c>
      <c r="K23" s="84" t="e">
        <f t="shared" si="9"/>
        <v>#DIV/0!</v>
      </c>
      <c r="L23" s="85">
        <f t="shared" si="9"/>
        <v>100</v>
      </c>
      <c r="M23" s="82" t="e">
        <f t="shared" si="9"/>
        <v>#DIV/0!</v>
      </c>
      <c r="N23" s="82">
        <f t="shared" si="9"/>
        <v>100</v>
      </c>
      <c r="O23" s="82" t="e">
        <f t="shared" si="9"/>
        <v>#DIV/0!</v>
      </c>
      <c r="P23" s="82">
        <f t="shared" si="9"/>
        <v>100</v>
      </c>
      <c r="Q23" s="82" t="e">
        <f t="shared" si="9"/>
        <v>#DIV/0!</v>
      </c>
      <c r="R23" s="82">
        <f t="shared" si="9"/>
        <v>100</v>
      </c>
      <c r="S23" s="82" t="e">
        <f t="shared" si="9"/>
        <v>#DIV/0!</v>
      </c>
      <c r="T23" s="82">
        <f t="shared" si="9"/>
        <v>100</v>
      </c>
      <c r="U23" s="82" t="e">
        <f t="shared" si="9"/>
        <v>#DIV/0!</v>
      </c>
      <c r="V23" s="83">
        <f t="shared" si="9"/>
        <v>100</v>
      </c>
      <c r="W23" s="84" t="e">
        <f t="shared" si="9"/>
        <v>#DIV/0!</v>
      </c>
      <c r="X23" s="86">
        <f t="shared" si="9"/>
        <v>100</v>
      </c>
      <c r="Y23" s="82" t="e">
        <f t="shared" si="9"/>
        <v>#DIV/0!</v>
      </c>
      <c r="Z23" s="84">
        <f t="shared" si="9"/>
        <v>100</v>
      </c>
      <c r="AA23" s="86">
        <f t="shared" si="9"/>
        <v>100</v>
      </c>
      <c r="AB23" s="82" t="e">
        <f t="shared" si="9"/>
        <v>#DIV/0!</v>
      </c>
      <c r="AC23" s="87">
        <f t="shared" si="9"/>
        <v>100</v>
      </c>
      <c r="AD23" s="52"/>
      <c r="AE23" s="52"/>
    </row>
    <row r="24" spans="1:31" ht="24" customHeight="1">
      <c r="A24" s="112" t="s">
        <v>39</v>
      </c>
      <c r="B24" s="80">
        <v>0</v>
      </c>
      <c r="C24" s="81">
        <v>0</v>
      </c>
      <c r="D24" s="88">
        <f aca="true" t="shared" si="10" ref="D24:AC24">(D13+D14)/D17*100</f>
        <v>63.63636363636363</v>
      </c>
      <c r="E24" s="88" t="e">
        <f t="shared" si="10"/>
        <v>#DIV/0!</v>
      </c>
      <c r="F24" s="88">
        <f t="shared" si="10"/>
        <v>50</v>
      </c>
      <c r="G24" s="88" t="e">
        <f t="shared" si="10"/>
        <v>#DIV/0!</v>
      </c>
      <c r="H24" s="88">
        <f t="shared" si="10"/>
        <v>64.28571428571429</v>
      </c>
      <c r="I24" s="88" t="e">
        <f t="shared" si="10"/>
        <v>#DIV/0!</v>
      </c>
      <c r="J24" s="89">
        <f t="shared" si="10"/>
        <v>61.29032258064516</v>
      </c>
      <c r="K24" s="90" t="e">
        <f t="shared" si="10"/>
        <v>#DIV/0!</v>
      </c>
      <c r="L24" s="91">
        <f t="shared" si="10"/>
        <v>50</v>
      </c>
      <c r="M24" s="88" t="e">
        <f t="shared" si="10"/>
        <v>#DIV/0!</v>
      </c>
      <c r="N24" s="88">
        <f t="shared" si="10"/>
        <v>57.14285714285714</v>
      </c>
      <c r="O24" s="88" t="e">
        <f t="shared" si="10"/>
        <v>#DIV/0!</v>
      </c>
      <c r="P24" s="88">
        <f t="shared" si="10"/>
        <v>50</v>
      </c>
      <c r="Q24" s="88" t="e">
        <f t="shared" si="10"/>
        <v>#DIV/0!</v>
      </c>
      <c r="R24" s="88">
        <f t="shared" si="10"/>
        <v>33.33333333333333</v>
      </c>
      <c r="S24" s="88" t="e">
        <f t="shared" si="10"/>
        <v>#DIV/0!</v>
      </c>
      <c r="T24" s="88">
        <f t="shared" si="10"/>
        <v>57.14285714285714</v>
      </c>
      <c r="U24" s="88" t="e">
        <f t="shared" si="10"/>
        <v>#DIV/0!</v>
      </c>
      <c r="V24" s="89">
        <f t="shared" si="10"/>
        <v>50</v>
      </c>
      <c r="W24" s="90" t="e">
        <f t="shared" si="10"/>
        <v>#DIV/0!</v>
      </c>
      <c r="X24" s="92">
        <f t="shared" si="10"/>
        <v>33.33333333333333</v>
      </c>
      <c r="Y24" s="88" t="e">
        <f t="shared" si="10"/>
        <v>#DIV/0!</v>
      </c>
      <c r="Z24" s="90">
        <f t="shared" si="10"/>
        <v>33.33333333333333</v>
      </c>
      <c r="AA24" s="92">
        <f t="shared" si="10"/>
        <v>53.94736842105263</v>
      </c>
      <c r="AB24" s="88" t="e">
        <f t="shared" si="10"/>
        <v>#DIV/0!</v>
      </c>
      <c r="AC24" s="93">
        <f t="shared" si="10"/>
        <v>53.94736842105263</v>
      </c>
      <c r="AD24" s="52"/>
      <c r="AE24" s="52"/>
    </row>
    <row r="25" spans="1:31" s="100" customFormat="1" ht="80.25" customHeight="1">
      <c r="A25" s="94" t="s">
        <v>70</v>
      </c>
      <c r="B25" s="95" t="str">
        <f aca="true" t="shared" si="11" ref="B25:Z25">IF(B12=B17+B18+B19+B20+B21," ","ПРОВЕРИТЬ")</f>
        <v> </v>
      </c>
      <c r="C25" s="96" t="str">
        <f t="shared" si="11"/>
        <v> </v>
      </c>
      <c r="D25" s="96" t="str">
        <f t="shared" si="11"/>
        <v> </v>
      </c>
      <c r="E25" s="96" t="str">
        <f t="shared" si="11"/>
        <v> </v>
      </c>
      <c r="F25" s="96" t="str">
        <f t="shared" si="11"/>
        <v> </v>
      </c>
      <c r="G25" s="96" t="str">
        <f t="shared" si="11"/>
        <v> </v>
      </c>
      <c r="H25" s="96" t="str">
        <f t="shared" si="11"/>
        <v> </v>
      </c>
      <c r="I25" s="96" t="str">
        <f t="shared" si="11"/>
        <v> </v>
      </c>
      <c r="J25" s="96" t="str">
        <f t="shared" si="11"/>
        <v> </v>
      </c>
      <c r="K25" s="97" t="str">
        <f t="shared" si="11"/>
        <v> </v>
      </c>
      <c r="L25" s="95" t="str">
        <f t="shared" si="11"/>
        <v> </v>
      </c>
      <c r="M25" s="96" t="str">
        <f t="shared" si="11"/>
        <v> </v>
      </c>
      <c r="N25" s="96" t="str">
        <f t="shared" si="11"/>
        <v> </v>
      </c>
      <c r="O25" s="96" t="str">
        <f t="shared" si="11"/>
        <v> </v>
      </c>
      <c r="P25" s="96" t="str">
        <f t="shared" si="11"/>
        <v> </v>
      </c>
      <c r="Q25" s="96" t="str">
        <f t="shared" si="11"/>
        <v> </v>
      </c>
      <c r="R25" s="96" t="str">
        <f t="shared" si="11"/>
        <v> </v>
      </c>
      <c r="S25" s="96" t="str">
        <f t="shared" si="11"/>
        <v> </v>
      </c>
      <c r="T25" s="96" t="str">
        <f t="shared" si="11"/>
        <v> </v>
      </c>
      <c r="U25" s="96" t="str">
        <f t="shared" si="11"/>
        <v> </v>
      </c>
      <c r="V25" s="96" t="str">
        <f t="shared" si="11"/>
        <v> </v>
      </c>
      <c r="W25" s="97" t="str">
        <f t="shared" si="11"/>
        <v> </v>
      </c>
      <c r="X25" s="98" t="str">
        <f t="shared" si="11"/>
        <v> </v>
      </c>
      <c r="Y25" s="96" t="str">
        <f t="shared" si="11"/>
        <v> </v>
      </c>
      <c r="Z25" s="97" t="str">
        <f t="shared" si="11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2" ref="B26:Z26">IF(B12-B17-B18-B19-B20-B21=0," ",B12-B17-B18-B19-B20-B21)</f>
        <v> </v>
      </c>
      <c r="C26" s="103" t="str">
        <f t="shared" si="12"/>
        <v> </v>
      </c>
      <c r="D26" s="103" t="str">
        <f t="shared" si="12"/>
        <v> </v>
      </c>
      <c r="E26" s="103" t="str">
        <f t="shared" si="12"/>
        <v> </v>
      </c>
      <c r="F26" s="103" t="str">
        <f t="shared" si="12"/>
        <v> </v>
      </c>
      <c r="G26" s="103" t="str">
        <f t="shared" si="12"/>
        <v> </v>
      </c>
      <c r="H26" s="103" t="str">
        <f t="shared" si="12"/>
        <v> </v>
      </c>
      <c r="I26" s="103" t="str">
        <f t="shared" si="12"/>
        <v> </v>
      </c>
      <c r="J26" s="103" t="str">
        <f t="shared" si="12"/>
        <v> </v>
      </c>
      <c r="K26" s="104" t="str">
        <f t="shared" si="12"/>
        <v> </v>
      </c>
      <c r="L26" s="102" t="str">
        <f t="shared" si="12"/>
        <v> </v>
      </c>
      <c r="M26" s="103" t="str">
        <f t="shared" si="12"/>
        <v> </v>
      </c>
      <c r="N26" s="103" t="str">
        <f t="shared" si="12"/>
        <v> </v>
      </c>
      <c r="O26" s="103" t="str">
        <f t="shared" si="12"/>
        <v> </v>
      </c>
      <c r="P26" s="103" t="str">
        <f t="shared" si="12"/>
        <v> </v>
      </c>
      <c r="Q26" s="103" t="str">
        <f t="shared" si="12"/>
        <v> </v>
      </c>
      <c r="R26" s="103" t="str">
        <f t="shared" si="12"/>
        <v> </v>
      </c>
      <c r="S26" s="103" t="str">
        <f t="shared" si="12"/>
        <v> </v>
      </c>
      <c r="T26" s="103" t="str">
        <f t="shared" si="12"/>
        <v> </v>
      </c>
      <c r="U26" s="103" t="str">
        <f t="shared" si="12"/>
        <v> </v>
      </c>
      <c r="V26" s="103" t="str">
        <f t="shared" si="12"/>
        <v> </v>
      </c>
      <c r="W26" s="104" t="str">
        <f t="shared" si="12"/>
        <v> </v>
      </c>
      <c r="X26" s="105" t="str">
        <f t="shared" si="12"/>
        <v> </v>
      </c>
      <c r="Y26" s="106" t="str">
        <f t="shared" si="12"/>
        <v> </v>
      </c>
      <c r="Z26" s="106" t="str">
        <f t="shared" si="12"/>
        <v> </v>
      </c>
      <c r="AA26" s="99"/>
      <c r="AB26" s="99"/>
      <c r="AC26" s="99"/>
      <c r="AD26" s="99"/>
      <c r="AE26" s="99"/>
    </row>
    <row r="27" spans="2:26" s="107" customFormat="1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8" ht="12.75">
      <c r="A28" s="109" t="s">
        <v>31</v>
      </c>
      <c r="B28" s="148" t="s">
        <v>51</v>
      </c>
      <c r="C28" s="148"/>
      <c r="D28" s="148"/>
      <c r="E28" s="148"/>
      <c r="F28" s="148"/>
      <c r="G28" s="148"/>
      <c r="H28" s="148"/>
    </row>
    <row r="29" spans="1:8" ht="12.75">
      <c r="A29" s="109" t="s">
        <v>32</v>
      </c>
      <c r="B29" s="148">
        <v>88423931274</v>
      </c>
      <c r="C29" s="148"/>
      <c r="D29" s="148"/>
      <c r="E29" s="148"/>
      <c r="F29" s="148"/>
      <c r="G29" s="148"/>
      <c r="H29" s="148"/>
    </row>
    <row r="30" spans="1:8" ht="12.75">
      <c r="A30" s="109" t="s">
        <v>33</v>
      </c>
      <c r="B30" s="148">
        <v>89297940136</v>
      </c>
      <c r="C30" s="148"/>
      <c r="D30" s="148"/>
      <c r="E30" s="148"/>
      <c r="F30" s="148"/>
      <c r="G30" s="148"/>
      <c r="H30" s="148"/>
    </row>
  </sheetData>
  <sheetProtection/>
  <mergeCells count="29">
    <mergeCell ref="M3:Q3"/>
    <mergeCell ref="M4:Q4"/>
    <mergeCell ref="B30:H30"/>
    <mergeCell ref="B28:H28"/>
    <mergeCell ref="B29:H29"/>
    <mergeCell ref="D7:E7"/>
    <mergeCell ref="F7:G7"/>
    <mergeCell ref="H7:I7"/>
    <mergeCell ref="J7:K7"/>
    <mergeCell ref="B7:C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B6:K6"/>
    <mergeCell ref="A6:A8"/>
    <mergeCell ref="V7:W7"/>
    <mergeCell ref="L6:W6"/>
    <mergeCell ref="L7:M7"/>
    <mergeCell ref="N7:O7"/>
    <mergeCell ref="P7:Q7"/>
    <mergeCell ref="R7:S7"/>
    <mergeCell ref="T7:U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E30"/>
  <sheetViews>
    <sheetView view="pageBreakPreview" zoomScale="75" zoomScaleSheetLayoutView="75" zoomScalePageLayoutView="0" workbookViewId="0" topLeftCell="A1">
      <pane xSplit="1" ySplit="8" topLeftCell="M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" sqref="L13:U16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34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66</v>
      </c>
      <c r="N3" s="146"/>
      <c r="O3" s="146"/>
      <c r="P3" s="146"/>
      <c r="Q3" s="146"/>
      <c r="T3" s="8"/>
      <c r="U3" s="8"/>
      <c r="V3" s="8"/>
      <c r="W3" s="9" t="s">
        <v>77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23">
        <v>7</v>
      </c>
      <c r="C9" s="24"/>
      <c r="D9" s="24">
        <v>5</v>
      </c>
      <c r="E9" s="24"/>
      <c r="F9" s="24">
        <v>5</v>
      </c>
      <c r="G9" s="24"/>
      <c r="H9" s="24">
        <v>5</v>
      </c>
      <c r="I9" s="24"/>
      <c r="J9" s="25">
        <f aca="true" t="shared" si="0" ref="J9:K12">B9+D9+F9+H9</f>
        <v>22</v>
      </c>
      <c r="K9" s="26">
        <f t="shared" si="0"/>
        <v>0</v>
      </c>
      <c r="L9" s="27">
        <v>5</v>
      </c>
      <c r="M9" s="28"/>
      <c r="N9" s="28">
        <v>6</v>
      </c>
      <c r="O9" s="28"/>
      <c r="P9" s="28">
        <v>1</v>
      </c>
      <c r="Q9" s="28"/>
      <c r="R9" s="28">
        <v>2</v>
      </c>
      <c r="S9" s="28"/>
      <c r="T9" s="28">
        <v>4</v>
      </c>
      <c r="U9" s="28"/>
      <c r="V9" s="29">
        <f aca="true" t="shared" si="1" ref="V9:W11">L9+N9+P9+R9+T9</f>
        <v>18</v>
      </c>
      <c r="W9" s="26">
        <f t="shared" si="1"/>
        <v>0</v>
      </c>
      <c r="X9" s="30">
        <v>0</v>
      </c>
      <c r="Y9" s="28">
        <v>0</v>
      </c>
      <c r="Z9" s="26">
        <f>SUM(X9:Y9)</f>
        <v>0</v>
      </c>
      <c r="AA9" s="31">
        <f>J9+V9+Z9</f>
        <v>40</v>
      </c>
      <c r="AB9" s="32">
        <f>K9+W9</f>
        <v>0</v>
      </c>
      <c r="AC9" s="33">
        <f>SUM(AA9:AB9)</f>
        <v>40</v>
      </c>
      <c r="AD9" s="30">
        <v>0</v>
      </c>
      <c r="AE9" s="33">
        <f>AC9+AD9</f>
        <v>40</v>
      </c>
    </row>
    <row r="10" spans="1:31" ht="30.75" customHeight="1">
      <c r="A10" s="34" t="s">
        <v>73</v>
      </c>
      <c r="B10" s="27">
        <v>2</v>
      </c>
      <c r="C10" s="28"/>
      <c r="D10" s="28"/>
      <c r="E10" s="28"/>
      <c r="F10" s="28"/>
      <c r="G10" s="28"/>
      <c r="H10" s="28"/>
      <c r="I10" s="28"/>
      <c r="J10" s="25">
        <f t="shared" si="0"/>
        <v>2</v>
      </c>
      <c r="K10" s="26">
        <f t="shared" si="0"/>
        <v>0</v>
      </c>
      <c r="L10" s="27"/>
      <c r="M10" s="28"/>
      <c r="N10" s="28"/>
      <c r="O10" s="28"/>
      <c r="P10" s="28">
        <v>1</v>
      </c>
      <c r="Q10" s="28"/>
      <c r="R10" s="28">
        <v>1</v>
      </c>
      <c r="S10" s="28"/>
      <c r="T10" s="28"/>
      <c r="U10" s="28"/>
      <c r="V10" s="29">
        <f t="shared" si="1"/>
        <v>2</v>
      </c>
      <c r="W10" s="26">
        <f t="shared" si="1"/>
        <v>0</v>
      </c>
      <c r="X10" s="30">
        <v>0</v>
      </c>
      <c r="Y10" s="28">
        <v>0</v>
      </c>
      <c r="Z10" s="26">
        <f>SUM(X10:Y10)</f>
        <v>0</v>
      </c>
      <c r="AA10" s="35">
        <f>J10+V10+Z10</f>
        <v>4</v>
      </c>
      <c r="AB10" s="36">
        <f>K10+W10</f>
        <v>0</v>
      </c>
      <c r="AC10" s="37">
        <f>SUM(AA10:AB10)</f>
        <v>4</v>
      </c>
      <c r="AD10" s="30">
        <v>0</v>
      </c>
      <c r="AE10" s="33">
        <f>AC10+AD10</f>
        <v>4</v>
      </c>
    </row>
    <row r="11" spans="1:31" ht="28.5" customHeight="1">
      <c r="A11" s="34" t="s">
        <v>74</v>
      </c>
      <c r="B11" s="27">
        <v>1</v>
      </c>
      <c r="C11" s="28"/>
      <c r="D11" s="28"/>
      <c r="E11" s="28"/>
      <c r="F11" s="28">
        <v>2</v>
      </c>
      <c r="G11" s="28"/>
      <c r="H11" s="28">
        <v>1</v>
      </c>
      <c r="I11" s="28"/>
      <c r="J11" s="25">
        <f t="shared" si="0"/>
        <v>4</v>
      </c>
      <c r="K11" s="26">
        <f t="shared" si="0"/>
        <v>0</v>
      </c>
      <c r="L11" s="27"/>
      <c r="M11" s="28"/>
      <c r="N11" s="28">
        <v>2</v>
      </c>
      <c r="O11" s="28"/>
      <c r="P11" s="28">
        <v>1</v>
      </c>
      <c r="Q11" s="28"/>
      <c r="R11" s="28">
        <v>2</v>
      </c>
      <c r="S11" s="28"/>
      <c r="T11" s="28"/>
      <c r="U11" s="28"/>
      <c r="V11" s="29">
        <f t="shared" si="1"/>
        <v>5</v>
      </c>
      <c r="W11" s="26">
        <f t="shared" si="1"/>
        <v>0</v>
      </c>
      <c r="X11" s="30">
        <v>0</v>
      </c>
      <c r="Y11" s="28">
        <v>0</v>
      </c>
      <c r="Z11" s="26">
        <f>SUM(X11:Y11)</f>
        <v>0</v>
      </c>
      <c r="AA11" s="35">
        <f>J11+V11+Z11</f>
        <v>9</v>
      </c>
      <c r="AB11" s="36">
        <f>K11+W11</f>
        <v>0</v>
      </c>
      <c r="AC11" s="37">
        <f>SUM(AA11:AB11)</f>
        <v>9</v>
      </c>
      <c r="AD11" s="30">
        <v>0</v>
      </c>
      <c r="AE11" s="33">
        <f>AC11+AD11</f>
        <v>9</v>
      </c>
    </row>
    <row r="12" spans="1:31" ht="16.5" thickBot="1">
      <c r="A12" s="39" t="s">
        <v>75</v>
      </c>
      <c r="B12" s="40">
        <f aca="true" t="shared" si="2" ref="B12:I12">B9-B10+B11</f>
        <v>6</v>
      </c>
      <c r="C12" s="41">
        <f t="shared" si="2"/>
        <v>0</v>
      </c>
      <c r="D12" s="41">
        <f t="shared" si="2"/>
        <v>5</v>
      </c>
      <c r="E12" s="41">
        <f t="shared" si="2"/>
        <v>0</v>
      </c>
      <c r="F12" s="41">
        <f t="shared" si="2"/>
        <v>7</v>
      </c>
      <c r="G12" s="41">
        <f t="shared" si="2"/>
        <v>0</v>
      </c>
      <c r="H12" s="41">
        <f t="shared" si="2"/>
        <v>6</v>
      </c>
      <c r="I12" s="41">
        <f t="shared" si="2"/>
        <v>0</v>
      </c>
      <c r="J12" s="42">
        <f t="shared" si="0"/>
        <v>24</v>
      </c>
      <c r="K12" s="43">
        <f t="shared" si="0"/>
        <v>0</v>
      </c>
      <c r="L12" s="40">
        <f aca="true" t="shared" si="3" ref="L12:AE12">L9-L10+L11</f>
        <v>5</v>
      </c>
      <c r="M12" s="41">
        <f t="shared" si="3"/>
        <v>0</v>
      </c>
      <c r="N12" s="41">
        <f t="shared" si="3"/>
        <v>8</v>
      </c>
      <c r="O12" s="41">
        <f t="shared" si="3"/>
        <v>0</v>
      </c>
      <c r="P12" s="41">
        <f t="shared" si="3"/>
        <v>1</v>
      </c>
      <c r="Q12" s="41">
        <f t="shared" si="3"/>
        <v>0</v>
      </c>
      <c r="R12" s="41">
        <f t="shared" si="3"/>
        <v>3</v>
      </c>
      <c r="S12" s="41">
        <f t="shared" si="3"/>
        <v>0</v>
      </c>
      <c r="T12" s="41">
        <f t="shared" si="3"/>
        <v>4</v>
      </c>
      <c r="U12" s="41">
        <f t="shared" si="3"/>
        <v>0</v>
      </c>
      <c r="V12" s="44">
        <f t="shared" si="3"/>
        <v>21</v>
      </c>
      <c r="W12" s="43">
        <f t="shared" si="3"/>
        <v>0</v>
      </c>
      <c r="X12" s="45">
        <f t="shared" si="3"/>
        <v>0</v>
      </c>
      <c r="Y12" s="41">
        <f t="shared" si="3"/>
        <v>0</v>
      </c>
      <c r="Z12" s="46">
        <f t="shared" si="3"/>
        <v>0</v>
      </c>
      <c r="AA12" s="45">
        <f t="shared" si="3"/>
        <v>45</v>
      </c>
      <c r="AB12" s="41">
        <f t="shared" si="3"/>
        <v>0</v>
      </c>
      <c r="AC12" s="46">
        <f t="shared" si="3"/>
        <v>45</v>
      </c>
      <c r="AD12" s="47">
        <f t="shared" si="3"/>
        <v>0</v>
      </c>
      <c r="AE12" s="48">
        <f t="shared" si="3"/>
        <v>45</v>
      </c>
    </row>
    <row r="13" spans="1:31" ht="25.5" customHeight="1" thickBot="1">
      <c r="A13" s="49" t="s">
        <v>76</v>
      </c>
      <c r="B13" s="50">
        <v>0</v>
      </c>
      <c r="C13" s="51">
        <v>0</v>
      </c>
      <c r="D13" s="28">
        <v>0</v>
      </c>
      <c r="E13" s="28">
        <v>0</v>
      </c>
      <c r="F13" s="28">
        <v>2</v>
      </c>
      <c r="G13" s="28">
        <v>0</v>
      </c>
      <c r="H13" s="28">
        <v>1</v>
      </c>
      <c r="I13" s="28">
        <v>0</v>
      </c>
      <c r="J13" s="25">
        <f aca="true" t="shared" si="4" ref="J13:K16">D13+F13+H13</f>
        <v>3</v>
      </c>
      <c r="K13" s="26">
        <f t="shared" si="4"/>
        <v>0</v>
      </c>
      <c r="L13" s="27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1</v>
      </c>
      <c r="S13" s="28">
        <v>0</v>
      </c>
      <c r="T13" s="28">
        <v>0</v>
      </c>
      <c r="U13" s="28">
        <v>0</v>
      </c>
      <c r="V13" s="29">
        <f>L13+N13+R13+P13+T13</f>
        <v>1</v>
      </c>
      <c r="W13" s="26">
        <f>M13+O13+Q13+S13+U13</f>
        <v>0</v>
      </c>
      <c r="X13" s="30">
        <v>0</v>
      </c>
      <c r="Y13" s="28">
        <v>0</v>
      </c>
      <c r="Z13" s="26">
        <f>SUM(X13:Y13)</f>
        <v>0</v>
      </c>
      <c r="AA13" s="35">
        <f>J13+V13+Z13</f>
        <v>4</v>
      </c>
      <c r="AB13" s="36">
        <f>K13+W13</f>
        <v>0</v>
      </c>
      <c r="AC13" s="37">
        <f>SUM(AA13:AB13)</f>
        <v>4</v>
      </c>
      <c r="AD13" s="113">
        <f>AA13/AA17*100</f>
        <v>11.76470588235294</v>
      </c>
      <c r="AE13" s="52"/>
    </row>
    <row r="14" spans="1:31" ht="15.75">
      <c r="A14" s="53" t="s">
        <v>26</v>
      </c>
      <c r="B14" s="50">
        <v>0</v>
      </c>
      <c r="C14" s="51">
        <v>0</v>
      </c>
      <c r="D14" s="28">
        <v>0</v>
      </c>
      <c r="E14" s="28">
        <v>0</v>
      </c>
      <c r="F14" s="28">
        <v>3</v>
      </c>
      <c r="G14" s="28">
        <v>0</v>
      </c>
      <c r="H14" s="28">
        <v>3</v>
      </c>
      <c r="I14" s="28">
        <v>0</v>
      </c>
      <c r="J14" s="25">
        <f t="shared" si="4"/>
        <v>6</v>
      </c>
      <c r="K14" s="26">
        <f t="shared" si="4"/>
        <v>0</v>
      </c>
      <c r="L14" s="27">
        <v>2</v>
      </c>
      <c r="M14" s="28">
        <v>0</v>
      </c>
      <c r="N14" s="28">
        <v>5</v>
      </c>
      <c r="O14" s="28">
        <v>0</v>
      </c>
      <c r="P14" s="28">
        <v>0</v>
      </c>
      <c r="Q14" s="28">
        <v>0</v>
      </c>
      <c r="R14" s="28">
        <v>1</v>
      </c>
      <c r="S14" s="28">
        <v>0</v>
      </c>
      <c r="T14" s="28">
        <v>2</v>
      </c>
      <c r="U14" s="28">
        <v>0</v>
      </c>
      <c r="V14" s="29">
        <f>L14+N14+R14+P14+T14</f>
        <v>10</v>
      </c>
      <c r="W14" s="26">
        <f>M14+O14+Q14+S14+U14</f>
        <v>0</v>
      </c>
      <c r="X14" s="30">
        <v>0</v>
      </c>
      <c r="Y14" s="28">
        <v>0</v>
      </c>
      <c r="Z14" s="26">
        <f>SUM(X14:Y14)</f>
        <v>0</v>
      </c>
      <c r="AA14" s="35">
        <f>J14+V14+Z14</f>
        <v>16</v>
      </c>
      <c r="AB14" s="36">
        <f>K14+W14</f>
        <v>0</v>
      </c>
      <c r="AC14" s="37">
        <f>SUM(AA14:AB14)</f>
        <v>16</v>
      </c>
      <c r="AD14" s="52"/>
      <c r="AE14" s="52"/>
    </row>
    <row r="15" spans="1:31" ht="15.75">
      <c r="A15" s="53" t="s">
        <v>27</v>
      </c>
      <c r="B15" s="50">
        <v>0</v>
      </c>
      <c r="C15" s="51">
        <v>0</v>
      </c>
      <c r="D15" s="28">
        <v>0</v>
      </c>
      <c r="E15" s="28">
        <v>0</v>
      </c>
      <c r="F15" s="28">
        <v>2</v>
      </c>
      <c r="G15" s="28">
        <v>0</v>
      </c>
      <c r="H15" s="28">
        <v>2</v>
      </c>
      <c r="I15" s="28">
        <v>0</v>
      </c>
      <c r="J15" s="25">
        <f t="shared" si="4"/>
        <v>4</v>
      </c>
      <c r="K15" s="26">
        <f t="shared" si="4"/>
        <v>0</v>
      </c>
      <c r="L15" s="27">
        <v>3</v>
      </c>
      <c r="M15" s="28">
        <v>0</v>
      </c>
      <c r="N15" s="28">
        <v>3</v>
      </c>
      <c r="O15" s="28">
        <v>0</v>
      </c>
      <c r="P15" s="28">
        <v>1</v>
      </c>
      <c r="Q15" s="28">
        <v>0</v>
      </c>
      <c r="R15" s="28">
        <v>1</v>
      </c>
      <c r="S15" s="28">
        <v>0</v>
      </c>
      <c r="T15" s="28">
        <v>2</v>
      </c>
      <c r="U15" s="28">
        <v>0</v>
      </c>
      <c r="V15" s="29">
        <f>L15+N15+R15+P15+T15</f>
        <v>10</v>
      </c>
      <c r="W15" s="26">
        <v>0</v>
      </c>
      <c r="X15" s="30">
        <v>0</v>
      </c>
      <c r="Y15" s="28">
        <v>0</v>
      </c>
      <c r="Z15" s="26">
        <f>SUM(X15:Y15)</f>
        <v>0</v>
      </c>
      <c r="AA15" s="35">
        <f>J15+V15+Z15</f>
        <v>14</v>
      </c>
      <c r="AB15" s="36">
        <f>K15+W15</f>
        <v>0</v>
      </c>
      <c r="AC15" s="37">
        <f>SUM(AA15:AB15)</f>
        <v>14</v>
      </c>
      <c r="AD15" s="52"/>
      <c r="AE15" s="52"/>
    </row>
    <row r="16" spans="1:31" ht="15.75">
      <c r="A16" s="53" t="s">
        <v>28</v>
      </c>
      <c r="B16" s="50">
        <v>0</v>
      </c>
      <c r="C16" s="51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/>
      <c r="J16" s="25">
        <f t="shared" si="4"/>
        <v>0</v>
      </c>
      <c r="K16" s="26">
        <f t="shared" si="4"/>
        <v>0</v>
      </c>
      <c r="L16" s="27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9">
        <f>L16+N16+R16+P16</f>
        <v>0</v>
      </c>
      <c r="W16" s="26">
        <f>M16+O16+Q16+S16+U16</f>
        <v>0</v>
      </c>
      <c r="X16" s="30">
        <v>0</v>
      </c>
      <c r="Y16" s="28">
        <v>0</v>
      </c>
      <c r="Z16" s="26">
        <f>SUM(X16:Y16)</f>
        <v>0</v>
      </c>
      <c r="AA16" s="35">
        <f>J16+V16+Z16</f>
        <v>0</v>
      </c>
      <c r="AB16" s="36">
        <f>K16+W16</f>
        <v>0</v>
      </c>
      <c r="AC16" s="37">
        <f>SUM(AA16:AB16)</f>
        <v>0</v>
      </c>
      <c r="AD16" s="52"/>
      <c r="AE16" s="52"/>
    </row>
    <row r="17" spans="1:31" ht="27" customHeight="1">
      <c r="A17" s="54" t="s">
        <v>29</v>
      </c>
      <c r="B17" s="55"/>
      <c r="C17" s="56"/>
      <c r="D17" s="57">
        <v>0</v>
      </c>
      <c r="E17" s="57">
        <f>SUM(E13:E16)</f>
        <v>0</v>
      </c>
      <c r="F17" s="57">
        <f>SUM(F13:F16)</f>
        <v>7</v>
      </c>
      <c r="G17" s="57">
        <f>SUM(G13:G16)</f>
        <v>0</v>
      </c>
      <c r="H17" s="57">
        <f>SUM(H13:H16)</f>
        <v>6</v>
      </c>
      <c r="I17" s="57">
        <f>SUM(I13:I16)</f>
        <v>0</v>
      </c>
      <c r="J17" s="57">
        <f aca="true" t="shared" si="5" ref="J17:V17">SUM(J13:J16)</f>
        <v>13</v>
      </c>
      <c r="K17" s="58">
        <f t="shared" si="5"/>
        <v>0</v>
      </c>
      <c r="L17" s="59">
        <f t="shared" si="5"/>
        <v>5</v>
      </c>
      <c r="M17" s="60">
        <f t="shared" si="5"/>
        <v>0</v>
      </c>
      <c r="N17" s="60">
        <f t="shared" si="5"/>
        <v>8</v>
      </c>
      <c r="O17" s="60">
        <f t="shared" si="5"/>
        <v>0</v>
      </c>
      <c r="P17" s="60">
        <f t="shared" si="5"/>
        <v>1</v>
      </c>
      <c r="Q17" s="60">
        <f t="shared" si="5"/>
        <v>0</v>
      </c>
      <c r="R17" s="60">
        <f t="shared" si="5"/>
        <v>3</v>
      </c>
      <c r="S17" s="60">
        <f t="shared" si="5"/>
        <v>0</v>
      </c>
      <c r="T17" s="60">
        <f t="shared" si="5"/>
        <v>4</v>
      </c>
      <c r="U17" s="60">
        <f t="shared" si="5"/>
        <v>0</v>
      </c>
      <c r="V17" s="61">
        <f t="shared" si="5"/>
        <v>21</v>
      </c>
      <c r="W17" s="58">
        <f aca="true" t="shared" si="6" ref="W17:AC17">SUM(W13:W16)</f>
        <v>0</v>
      </c>
      <c r="X17" s="62">
        <f t="shared" si="6"/>
        <v>0</v>
      </c>
      <c r="Y17" s="60">
        <f t="shared" si="6"/>
        <v>0</v>
      </c>
      <c r="Z17" s="63">
        <f t="shared" si="6"/>
        <v>0</v>
      </c>
      <c r="AA17" s="62">
        <f t="shared" si="6"/>
        <v>34</v>
      </c>
      <c r="AB17" s="60">
        <f t="shared" si="6"/>
        <v>0</v>
      </c>
      <c r="AC17" s="63">
        <f t="shared" si="6"/>
        <v>34</v>
      </c>
      <c r="AD17" s="52"/>
      <c r="AE17" s="52"/>
    </row>
    <row r="18" spans="1:31" ht="36">
      <c r="A18" s="64" t="s">
        <v>40</v>
      </c>
      <c r="B18" s="27">
        <v>6</v>
      </c>
      <c r="C18" s="28">
        <v>0</v>
      </c>
      <c r="D18" s="28">
        <v>5</v>
      </c>
      <c r="E18" s="28">
        <v>0</v>
      </c>
      <c r="F18" s="51">
        <v>0</v>
      </c>
      <c r="G18" s="51">
        <v>0</v>
      </c>
      <c r="H18" s="51">
        <v>0</v>
      </c>
      <c r="I18" s="51">
        <v>0</v>
      </c>
      <c r="J18" s="25">
        <f>B18+D18+F18+H18</f>
        <v>11</v>
      </c>
      <c r="K18" s="26">
        <v>0</v>
      </c>
      <c r="L18" s="27"/>
      <c r="M18" s="28"/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65">
        <v>0</v>
      </c>
      <c r="W18" s="66">
        <v>0</v>
      </c>
      <c r="X18" s="67">
        <v>0</v>
      </c>
      <c r="Y18" s="51">
        <v>0</v>
      </c>
      <c r="Z18" s="66">
        <v>0</v>
      </c>
      <c r="AA18" s="68">
        <f>J18</f>
        <v>11</v>
      </c>
      <c r="AB18" s="69"/>
      <c r="AC18" s="70">
        <f>AA18</f>
        <v>11</v>
      </c>
      <c r="AD18" s="52"/>
      <c r="AE18" s="52"/>
    </row>
    <row r="19" spans="1:31" ht="18" customHeight="1">
      <c r="A19" s="71" t="s">
        <v>35</v>
      </c>
      <c r="B19" s="50"/>
      <c r="C19" s="51"/>
      <c r="D19" s="28"/>
      <c r="E19" s="28"/>
      <c r="F19" s="28"/>
      <c r="G19" s="28"/>
      <c r="H19" s="28"/>
      <c r="I19" s="28"/>
      <c r="J19" s="25">
        <f>B19+D19+F19+H19</f>
        <v>0</v>
      </c>
      <c r="K19" s="26">
        <f>C19+E19+G19+I19</f>
        <v>0</v>
      </c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9">
        <f aca="true" t="shared" si="7" ref="V19:W21">L19+N19+P19+R19+T19</f>
        <v>0</v>
      </c>
      <c r="W19" s="26">
        <f t="shared" si="7"/>
        <v>0</v>
      </c>
      <c r="X19" s="30"/>
      <c r="Y19" s="28"/>
      <c r="Z19" s="26">
        <f>SUM(X19:Y19)</f>
        <v>0</v>
      </c>
      <c r="AA19" s="35">
        <f>J19+V19+Z19</f>
        <v>0</v>
      </c>
      <c r="AB19" s="36">
        <f>K19+W19</f>
        <v>0</v>
      </c>
      <c r="AC19" s="37">
        <f>SUM(AA19:AB19)</f>
        <v>0</v>
      </c>
      <c r="AD19" s="52"/>
      <c r="AE19" s="52"/>
    </row>
    <row r="20" spans="1:31" ht="21" customHeight="1">
      <c r="A20" s="71" t="s">
        <v>54</v>
      </c>
      <c r="B20" s="50"/>
      <c r="C20" s="51"/>
      <c r="D20" s="28"/>
      <c r="E20" s="28"/>
      <c r="F20" s="28"/>
      <c r="G20" s="28"/>
      <c r="H20" s="28"/>
      <c r="I20" s="28"/>
      <c r="J20" s="25">
        <f>B20+D20+F20+H20</f>
        <v>0</v>
      </c>
      <c r="K20" s="26">
        <f>C20+E20+G20+I20</f>
        <v>0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9">
        <f t="shared" si="7"/>
        <v>0</v>
      </c>
      <c r="W20" s="26">
        <f t="shared" si="7"/>
        <v>0</v>
      </c>
      <c r="X20" s="30"/>
      <c r="Y20" s="28"/>
      <c r="Z20" s="26">
        <f>SUM(X20:Y20)</f>
        <v>0</v>
      </c>
      <c r="AA20" s="35">
        <f>J20+V20+Z20</f>
        <v>0</v>
      </c>
      <c r="AB20" s="36">
        <f>K20+W20</f>
        <v>0</v>
      </c>
      <c r="AC20" s="37">
        <f>SUM(AA20:AB20)</f>
        <v>0</v>
      </c>
      <c r="AD20" s="52"/>
      <c r="AE20" s="52"/>
    </row>
    <row r="21" spans="1:31" ht="28.5" customHeight="1">
      <c r="A21" s="71" t="s">
        <v>36</v>
      </c>
      <c r="B21" s="50"/>
      <c r="C21" s="51"/>
      <c r="D21" s="28"/>
      <c r="E21" s="28"/>
      <c r="F21" s="28"/>
      <c r="G21" s="28"/>
      <c r="H21" s="28"/>
      <c r="I21" s="28"/>
      <c r="J21" s="25">
        <f>B21+D21+F21+H21</f>
        <v>0</v>
      </c>
      <c r="K21" s="26">
        <f>C21+E21+G21+I21</f>
        <v>0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9">
        <f t="shared" si="7"/>
        <v>0</v>
      </c>
      <c r="W21" s="26">
        <f t="shared" si="7"/>
        <v>0</v>
      </c>
      <c r="X21" s="30"/>
      <c r="Y21" s="28"/>
      <c r="Z21" s="26">
        <f>SUM(X21:Y21)</f>
        <v>0</v>
      </c>
      <c r="AA21" s="35">
        <f>J21+V21+Z21</f>
        <v>0</v>
      </c>
      <c r="AB21" s="36">
        <f>K21+W21</f>
        <v>0</v>
      </c>
      <c r="AC21" s="37">
        <f>SUM(AA21:AB21)</f>
        <v>0</v>
      </c>
      <c r="AD21" s="52"/>
      <c r="AE21" s="52"/>
    </row>
    <row r="22" spans="1:31" ht="24" customHeight="1">
      <c r="A22" s="110" t="s">
        <v>37</v>
      </c>
      <c r="B22" s="72"/>
      <c r="C22" s="73"/>
      <c r="D22" s="74" t="e">
        <f aca="true" t="shared" si="8" ref="D22:V22">(1*D13+0.64*D14+0.36*D15+0.16*D16)/D17*100</f>
        <v>#DIV/0!</v>
      </c>
      <c r="E22" s="74" t="e">
        <f t="shared" si="8"/>
        <v>#DIV/0!</v>
      </c>
      <c r="F22" s="74">
        <f t="shared" si="8"/>
        <v>66.28571428571428</v>
      </c>
      <c r="G22" s="74" t="e">
        <f t="shared" si="8"/>
        <v>#DIV/0!</v>
      </c>
      <c r="H22" s="74">
        <f t="shared" si="8"/>
        <v>60.66666666666666</v>
      </c>
      <c r="I22" s="74" t="e">
        <f t="shared" si="8"/>
        <v>#DIV/0!</v>
      </c>
      <c r="J22" s="75">
        <f t="shared" si="8"/>
        <v>63.69230769230769</v>
      </c>
      <c r="K22" s="76" t="e">
        <f t="shared" si="8"/>
        <v>#DIV/0!</v>
      </c>
      <c r="L22" s="77">
        <f t="shared" si="8"/>
        <v>47.20000000000001</v>
      </c>
      <c r="M22" s="74" t="e">
        <f t="shared" si="8"/>
        <v>#DIV/0!</v>
      </c>
      <c r="N22" s="74">
        <f t="shared" si="8"/>
        <v>53.5</v>
      </c>
      <c r="O22" s="74" t="e">
        <f t="shared" si="8"/>
        <v>#DIV/0!</v>
      </c>
      <c r="P22" s="74">
        <f t="shared" si="8"/>
        <v>36</v>
      </c>
      <c r="Q22" s="74" t="e">
        <f t="shared" si="8"/>
        <v>#DIV/0!</v>
      </c>
      <c r="R22" s="74">
        <f t="shared" si="8"/>
        <v>66.66666666666666</v>
      </c>
      <c r="S22" s="74" t="e">
        <f t="shared" si="8"/>
        <v>#DIV/0!</v>
      </c>
      <c r="T22" s="74">
        <f t="shared" si="8"/>
        <v>50</v>
      </c>
      <c r="U22" s="74" t="e">
        <f t="shared" si="8"/>
        <v>#DIV/0!</v>
      </c>
      <c r="V22" s="75">
        <f t="shared" si="8"/>
        <v>52.38095238095239</v>
      </c>
      <c r="W22" s="76">
        <v>36</v>
      </c>
      <c r="X22" s="78" t="e">
        <f aca="true" t="shared" si="9" ref="X22:AC22">(1*X13+0.64*X14+0.36*X15+0.16*X16)/X17*100</f>
        <v>#DIV/0!</v>
      </c>
      <c r="Y22" s="74" t="e">
        <f t="shared" si="9"/>
        <v>#DIV/0!</v>
      </c>
      <c r="Z22" s="76" t="e">
        <f t="shared" si="9"/>
        <v>#DIV/0!</v>
      </c>
      <c r="AA22" s="78">
        <f t="shared" si="9"/>
        <v>56.70588235294118</v>
      </c>
      <c r="AB22" s="74" t="e">
        <f t="shared" si="9"/>
        <v>#DIV/0!</v>
      </c>
      <c r="AC22" s="79">
        <f t="shared" si="9"/>
        <v>56.70588235294118</v>
      </c>
      <c r="AD22" s="52"/>
      <c r="AE22" s="52"/>
    </row>
    <row r="23" spans="1:31" ht="30" customHeight="1">
      <c r="A23" s="111" t="s">
        <v>38</v>
      </c>
      <c r="B23" s="80"/>
      <c r="C23" s="81"/>
      <c r="D23" s="82" t="e">
        <f aca="true" t="shared" si="10" ref="D23:AC23">100-D16/D17*100</f>
        <v>#DIV/0!</v>
      </c>
      <c r="E23" s="82" t="e">
        <f t="shared" si="10"/>
        <v>#DIV/0!</v>
      </c>
      <c r="F23" s="82">
        <f t="shared" si="10"/>
        <v>100</v>
      </c>
      <c r="G23" s="82" t="e">
        <f t="shared" si="10"/>
        <v>#DIV/0!</v>
      </c>
      <c r="H23" s="82">
        <f t="shared" si="10"/>
        <v>100</v>
      </c>
      <c r="I23" s="82" t="e">
        <f t="shared" si="10"/>
        <v>#DIV/0!</v>
      </c>
      <c r="J23" s="83">
        <f t="shared" si="10"/>
        <v>100</v>
      </c>
      <c r="K23" s="84" t="e">
        <f t="shared" si="10"/>
        <v>#DIV/0!</v>
      </c>
      <c r="L23" s="85">
        <f t="shared" si="10"/>
        <v>100</v>
      </c>
      <c r="M23" s="82" t="e">
        <f t="shared" si="10"/>
        <v>#DIV/0!</v>
      </c>
      <c r="N23" s="82">
        <f t="shared" si="10"/>
        <v>100</v>
      </c>
      <c r="O23" s="82" t="e">
        <f t="shared" si="10"/>
        <v>#DIV/0!</v>
      </c>
      <c r="P23" s="82">
        <f t="shared" si="10"/>
        <v>100</v>
      </c>
      <c r="Q23" s="82" t="e">
        <f t="shared" si="10"/>
        <v>#DIV/0!</v>
      </c>
      <c r="R23" s="82">
        <f t="shared" si="10"/>
        <v>100</v>
      </c>
      <c r="S23" s="82" t="e">
        <f t="shared" si="10"/>
        <v>#DIV/0!</v>
      </c>
      <c r="T23" s="82">
        <f t="shared" si="10"/>
        <v>100</v>
      </c>
      <c r="U23" s="82" t="e">
        <f t="shared" si="10"/>
        <v>#DIV/0!</v>
      </c>
      <c r="V23" s="83">
        <f t="shared" si="10"/>
        <v>100</v>
      </c>
      <c r="W23" s="84" t="e">
        <f t="shared" si="10"/>
        <v>#DIV/0!</v>
      </c>
      <c r="X23" s="86" t="e">
        <f t="shared" si="10"/>
        <v>#DIV/0!</v>
      </c>
      <c r="Y23" s="82" t="e">
        <f t="shared" si="10"/>
        <v>#DIV/0!</v>
      </c>
      <c r="Z23" s="84" t="e">
        <f t="shared" si="10"/>
        <v>#DIV/0!</v>
      </c>
      <c r="AA23" s="86">
        <f t="shared" si="10"/>
        <v>100</v>
      </c>
      <c r="AB23" s="82" t="e">
        <f t="shared" si="10"/>
        <v>#DIV/0!</v>
      </c>
      <c r="AC23" s="87">
        <f t="shared" si="10"/>
        <v>100</v>
      </c>
      <c r="AD23" s="52"/>
      <c r="AE23" s="52"/>
    </row>
    <row r="24" spans="1:31" ht="24" customHeight="1">
      <c r="A24" s="112" t="s">
        <v>39</v>
      </c>
      <c r="B24" s="80"/>
      <c r="C24" s="81"/>
      <c r="D24" s="88" t="e">
        <f aca="true" t="shared" si="11" ref="D24:AC24">(D13+D14)/D17*100</f>
        <v>#DIV/0!</v>
      </c>
      <c r="E24" s="88" t="e">
        <f t="shared" si="11"/>
        <v>#DIV/0!</v>
      </c>
      <c r="F24" s="88">
        <f t="shared" si="11"/>
        <v>71.42857142857143</v>
      </c>
      <c r="G24" s="88" t="e">
        <f t="shared" si="11"/>
        <v>#DIV/0!</v>
      </c>
      <c r="H24" s="88">
        <f t="shared" si="11"/>
        <v>66.66666666666666</v>
      </c>
      <c r="I24" s="88" t="e">
        <f t="shared" si="11"/>
        <v>#DIV/0!</v>
      </c>
      <c r="J24" s="89">
        <f t="shared" si="11"/>
        <v>69.23076923076923</v>
      </c>
      <c r="K24" s="90" t="e">
        <f t="shared" si="11"/>
        <v>#DIV/0!</v>
      </c>
      <c r="L24" s="91">
        <f t="shared" si="11"/>
        <v>40</v>
      </c>
      <c r="M24" s="88" t="e">
        <f t="shared" si="11"/>
        <v>#DIV/0!</v>
      </c>
      <c r="N24" s="88">
        <f t="shared" si="11"/>
        <v>62.5</v>
      </c>
      <c r="O24" s="88" t="e">
        <f t="shared" si="11"/>
        <v>#DIV/0!</v>
      </c>
      <c r="P24" s="88">
        <f t="shared" si="11"/>
        <v>0</v>
      </c>
      <c r="Q24" s="88" t="e">
        <f t="shared" si="11"/>
        <v>#DIV/0!</v>
      </c>
      <c r="R24" s="88">
        <f t="shared" si="11"/>
        <v>66.66666666666666</v>
      </c>
      <c r="S24" s="88" t="e">
        <f t="shared" si="11"/>
        <v>#DIV/0!</v>
      </c>
      <c r="T24" s="88">
        <f t="shared" si="11"/>
        <v>50</v>
      </c>
      <c r="U24" s="88" t="e">
        <f t="shared" si="11"/>
        <v>#DIV/0!</v>
      </c>
      <c r="V24" s="89">
        <f t="shared" si="11"/>
        <v>52.38095238095239</v>
      </c>
      <c r="W24" s="90" t="e">
        <f t="shared" si="11"/>
        <v>#DIV/0!</v>
      </c>
      <c r="X24" s="92" t="e">
        <f t="shared" si="11"/>
        <v>#DIV/0!</v>
      </c>
      <c r="Y24" s="88" t="e">
        <f t="shared" si="11"/>
        <v>#DIV/0!</v>
      </c>
      <c r="Z24" s="90" t="e">
        <f t="shared" si="11"/>
        <v>#DIV/0!</v>
      </c>
      <c r="AA24" s="92">
        <f t="shared" si="11"/>
        <v>58.82352941176471</v>
      </c>
      <c r="AB24" s="88" t="e">
        <f t="shared" si="11"/>
        <v>#DIV/0!</v>
      </c>
      <c r="AC24" s="93">
        <f t="shared" si="11"/>
        <v>58.82352941176471</v>
      </c>
      <c r="AD24" s="52"/>
      <c r="AE24" s="52"/>
    </row>
    <row r="25" spans="1:31" s="100" customFormat="1" ht="80.25" customHeight="1">
      <c r="A25" s="94" t="s">
        <v>70</v>
      </c>
      <c r="B25" s="95" t="str">
        <f aca="true" t="shared" si="12" ref="B25:O25">IF(B12=B17+B18+B19+B20+B21," ","ПРОВЕРИТЬ")</f>
        <v> </v>
      </c>
      <c r="C25" s="96" t="str">
        <f t="shared" si="12"/>
        <v> </v>
      </c>
      <c r="D25" s="96" t="str">
        <f t="shared" si="12"/>
        <v> </v>
      </c>
      <c r="E25" s="96" t="str">
        <f t="shared" si="12"/>
        <v> </v>
      </c>
      <c r="F25" s="96" t="str">
        <f t="shared" si="12"/>
        <v> </v>
      </c>
      <c r="G25" s="96" t="str">
        <f t="shared" si="12"/>
        <v> </v>
      </c>
      <c r="H25" s="96" t="str">
        <f t="shared" si="12"/>
        <v> </v>
      </c>
      <c r="I25" s="96" t="str">
        <f t="shared" si="12"/>
        <v> </v>
      </c>
      <c r="J25" s="96" t="str">
        <f t="shared" si="12"/>
        <v> </v>
      </c>
      <c r="K25" s="97" t="str">
        <f t="shared" si="12"/>
        <v> </v>
      </c>
      <c r="L25" s="95" t="str">
        <f t="shared" si="12"/>
        <v> </v>
      </c>
      <c r="M25" s="96" t="str">
        <f t="shared" si="12"/>
        <v> </v>
      </c>
      <c r="N25" s="96" t="str">
        <f t="shared" si="12"/>
        <v> </v>
      </c>
      <c r="O25" s="96" t="str">
        <f t="shared" si="12"/>
        <v> </v>
      </c>
      <c r="P25" s="96"/>
      <c r="Q25" s="96" t="str">
        <f aca="true" t="shared" si="13" ref="Q25:Z25">IF(Q12=Q17+Q18+Q19+Q20+Q21," ","ПРОВЕРИТЬ")</f>
        <v> </v>
      </c>
      <c r="R25" s="96" t="str">
        <f t="shared" si="13"/>
        <v> </v>
      </c>
      <c r="S25" s="96" t="str">
        <f t="shared" si="13"/>
        <v> </v>
      </c>
      <c r="T25" s="96" t="str">
        <f t="shared" si="13"/>
        <v> </v>
      </c>
      <c r="U25" s="96" t="str">
        <f t="shared" si="13"/>
        <v> </v>
      </c>
      <c r="V25" s="96" t="str">
        <f t="shared" si="13"/>
        <v> </v>
      </c>
      <c r="W25" s="97" t="str">
        <f t="shared" si="13"/>
        <v> </v>
      </c>
      <c r="X25" s="98" t="str">
        <f t="shared" si="13"/>
        <v> </v>
      </c>
      <c r="Y25" s="96" t="str">
        <f t="shared" si="13"/>
        <v> </v>
      </c>
      <c r="Z25" s="97" t="str">
        <f t="shared" si="13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4" ref="B26:I26">IF(B12-B17-B18-B19-B20-B21=0," ",B12-B17-B18-B19-B20-B21)</f>
        <v> </v>
      </c>
      <c r="C26" s="103" t="str">
        <f t="shared" si="14"/>
        <v> </v>
      </c>
      <c r="D26" s="103" t="str">
        <f t="shared" si="14"/>
        <v> </v>
      </c>
      <c r="E26" s="103" t="str">
        <f t="shared" si="14"/>
        <v> </v>
      </c>
      <c r="F26" s="103" t="str">
        <f t="shared" si="14"/>
        <v> </v>
      </c>
      <c r="G26" s="103" t="str">
        <f t="shared" si="14"/>
        <v> </v>
      </c>
      <c r="H26" s="103" t="str">
        <f t="shared" si="14"/>
        <v> </v>
      </c>
      <c r="I26" s="103" t="str">
        <f t="shared" si="14"/>
        <v> </v>
      </c>
      <c r="J26" s="103"/>
      <c r="K26" s="104" t="str">
        <f aca="true" t="shared" si="15" ref="K26:Z26">IF(K12-K17-K18-K19-K20-K21=0," ",K12-K17-K18-K19-K20-K21)</f>
        <v> </v>
      </c>
      <c r="L26" s="102" t="str">
        <f t="shared" si="15"/>
        <v> </v>
      </c>
      <c r="M26" s="103" t="str">
        <f t="shared" si="15"/>
        <v> </v>
      </c>
      <c r="N26" s="103" t="str">
        <f t="shared" si="15"/>
        <v> </v>
      </c>
      <c r="O26" s="103" t="str">
        <f t="shared" si="15"/>
        <v> </v>
      </c>
      <c r="P26" s="103" t="str">
        <f t="shared" si="15"/>
        <v> </v>
      </c>
      <c r="Q26" s="103" t="str">
        <f t="shared" si="15"/>
        <v> </v>
      </c>
      <c r="R26" s="103" t="str">
        <f t="shared" si="15"/>
        <v> </v>
      </c>
      <c r="S26" s="103" t="str">
        <f t="shared" si="15"/>
        <v> </v>
      </c>
      <c r="T26" s="103" t="str">
        <f t="shared" si="15"/>
        <v> </v>
      </c>
      <c r="U26" s="103" t="str">
        <f t="shared" si="15"/>
        <v> </v>
      </c>
      <c r="V26" s="103" t="str">
        <f t="shared" si="15"/>
        <v> </v>
      </c>
      <c r="W26" s="104" t="str">
        <f t="shared" si="15"/>
        <v> </v>
      </c>
      <c r="X26" s="105" t="str">
        <f t="shared" si="15"/>
        <v> </v>
      </c>
      <c r="Y26" s="106" t="str">
        <f t="shared" si="15"/>
        <v> </v>
      </c>
      <c r="Z26" s="106" t="str">
        <f t="shared" si="15"/>
        <v> </v>
      </c>
      <c r="AA26" s="99"/>
      <c r="AB26" s="99"/>
      <c r="AC26" s="99"/>
      <c r="AD26" s="99"/>
      <c r="AE26" s="99"/>
    </row>
    <row r="27" spans="2:26" s="107" customFormat="1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8" ht="12.75">
      <c r="A28" s="109" t="s">
        <v>31</v>
      </c>
      <c r="B28" s="148" t="s">
        <v>45</v>
      </c>
      <c r="C28" s="148"/>
      <c r="D28" s="148"/>
      <c r="E28" s="148"/>
      <c r="F28" s="148"/>
      <c r="G28" s="148"/>
      <c r="H28" s="148"/>
    </row>
    <row r="29" spans="1:8" ht="12.75">
      <c r="A29" s="109" t="s">
        <v>32</v>
      </c>
      <c r="B29" s="148" t="s">
        <v>44</v>
      </c>
      <c r="C29" s="148"/>
      <c r="D29" s="148"/>
      <c r="E29" s="148"/>
      <c r="F29" s="148"/>
      <c r="G29" s="148"/>
      <c r="H29" s="148"/>
    </row>
    <row r="30" spans="1:8" ht="12.75">
      <c r="A30" s="109" t="s">
        <v>33</v>
      </c>
      <c r="B30" s="148" t="s">
        <v>43</v>
      </c>
      <c r="C30" s="148"/>
      <c r="D30" s="148"/>
      <c r="E30" s="148"/>
      <c r="F30" s="148"/>
      <c r="G30" s="148"/>
      <c r="H30" s="148"/>
    </row>
  </sheetData>
  <sheetProtection/>
  <mergeCells count="29"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M3:Q3"/>
    <mergeCell ref="M4:Q4"/>
    <mergeCell ref="B30:H30"/>
    <mergeCell ref="B28:H28"/>
    <mergeCell ref="B29:H29"/>
    <mergeCell ref="D7:E7"/>
    <mergeCell ref="F7:G7"/>
    <mergeCell ref="H7:I7"/>
    <mergeCell ref="J7:K7"/>
    <mergeCell ref="B7:C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3" sqref="U13:U16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34</v>
      </c>
      <c r="C3" s="5"/>
      <c r="D3" s="5"/>
      <c r="E3" s="5"/>
      <c r="F3" s="5"/>
      <c r="G3" s="5"/>
      <c r="H3" s="5"/>
      <c r="I3" s="6"/>
      <c r="J3" s="6"/>
      <c r="K3" s="7"/>
      <c r="L3" s="7"/>
      <c r="M3" s="146" t="s">
        <v>67</v>
      </c>
      <c r="N3" s="146"/>
      <c r="O3" s="146"/>
      <c r="P3" s="146"/>
      <c r="Q3" s="146"/>
      <c r="T3" s="8"/>
      <c r="U3" s="8"/>
      <c r="V3" s="8"/>
      <c r="W3" s="9" t="s">
        <v>77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47" t="s">
        <v>1</v>
      </c>
      <c r="N4" s="147"/>
      <c r="O4" s="147"/>
      <c r="P4" s="147"/>
      <c r="Q4" s="147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26" t="s">
        <v>2</v>
      </c>
      <c r="B6" s="123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29" t="s">
        <v>4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38" t="s">
        <v>5</v>
      </c>
      <c r="Y6" s="124"/>
      <c r="Z6" s="125"/>
      <c r="AA6" s="138" t="s">
        <v>6</v>
      </c>
      <c r="AB6" s="124"/>
      <c r="AC6" s="125"/>
      <c r="AD6" s="134" t="s">
        <v>7</v>
      </c>
      <c r="AE6" s="136" t="s">
        <v>8</v>
      </c>
    </row>
    <row r="7" spans="1:31" ht="31.5" customHeight="1">
      <c r="A7" s="126"/>
      <c r="B7" s="132" t="s">
        <v>9</v>
      </c>
      <c r="C7" s="133"/>
      <c r="D7" s="133" t="s">
        <v>10</v>
      </c>
      <c r="E7" s="133"/>
      <c r="F7" s="133" t="s">
        <v>11</v>
      </c>
      <c r="G7" s="133"/>
      <c r="H7" s="133" t="s">
        <v>12</v>
      </c>
      <c r="I7" s="133"/>
      <c r="J7" s="149" t="s">
        <v>13</v>
      </c>
      <c r="K7" s="141"/>
      <c r="L7" s="132" t="s">
        <v>14</v>
      </c>
      <c r="M7" s="133"/>
      <c r="N7" s="133" t="s">
        <v>15</v>
      </c>
      <c r="O7" s="133"/>
      <c r="P7" s="133" t="s">
        <v>16</v>
      </c>
      <c r="Q7" s="133"/>
      <c r="R7" s="133" t="s">
        <v>17</v>
      </c>
      <c r="S7" s="133"/>
      <c r="T7" s="133" t="s">
        <v>18</v>
      </c>
      <c r="U7" s="133"/>
      <c r="V7" s="127" t="s">
        <v>19</v>
      </c>
      <c r="W7" s="128"/>
      <c r="X7" s="139" t="s">
        <v>20</v>
      </c>
      <c r="Y7" s="140" t="s">
        <v>21</v>
      </c>
      <c r="Z7" s="141" t="s">
        <v>22</v>
      </c>
      <c r="AA7" s="142" t="s">
        <v>23</v>
      </c>
      <c r="AB7" s="143" t="s">
        <v>24</v>
      </c>
      <c r="AC7" s="122" t="s">
        <v>25</v>
      </c>
      <c r="AD7" s="135"/>
      <c r="AE7" s="137"/>
    </row>
    <row r="8" spans="1:31" s="21" customFormat="1" ht="56.25">
      <c r="A8" s="126"/>
      <c r="B8" s="17" t="s">
        <v>23</v>
      </c>
      <c r="C8" s="16" t="s">
        <v>24</v>
      </c>
      <c r="D8" s="16" t="s">
        <v>23</v>
      </c>
      <c r="E8" s="16" t="s">
        <v>24</v>
      </c>
      <c r="F8" s="16" t="s">
        <v>23</v>
      </c>
      <c r="G8" s="16" t="s">
        <v>24</v>
      </c>
      <c r="H8" s="16" t="s">
        <v>23</v>
      </c>
      <c r="I8" s="16" t="s">
        <v>24</v>
      </c>
      <c r="J8" s="18" t="s">
        <v>23</v>
      </c>
      <c r="K8" s="19" t="s">
        <v>24</v>
      </c>
      <c r="L8" s="17" t="s">
        <v>23</v>
      </c>
      <c r="M8" s="16" t="s">
        <v>24</v>
      </c>
      <c r="N8" s="16" t="s">
        <v>23</v>
      </c>
      <c r="O8" s="16" t="s">
        <v>24</v>
      </c>
      <c r="P8" s="16" t="s">
        <v>23</v>
      </c>
      <c r="Q8" s="16" t="s">
        <v>24</v>
      </c>
      <c r="R8" s="16" t="s">
        <v>23</v>
      </c>
      <c r="S8" s="16" t="s">
        <v>24</v>
      </c>
      <c r="T8" s="16" t="s">
        <v>23</v>
      </c>
      <c r="U8" s="16" t="s">
        <v>24</v>
      </c>
      <c r="V8" s="20" t="s">
        <v>23</v>
      </c>
      <c r="W8" s="19" t="s">
        <v>24</v>
      </c>
      <c r="X8" s="139"/>
      <c r="Y8" s="140"/>
      <c r="Z8" s="141"/>
      <c r="AA8" s="142"/>
      <c r="AB8" s="143"/>
      <c r="AC8" s="122"/>
      <c r="AD8" s="135"/>
      <c r="AE8" s="137"/>
    </row>
    <row r="9" spans="1:31" ht="25.5" customHeight="1">
      <c r="A9" s="22" t="s">
        <v>59</v>
      </c>
      <c r="B9" s="23">
        <v>1</v>
      </c>
      <c r="C9" s="24"/>
      <c r="D9" s="24">
        <v>3</v>
      </c>
      <c r="E9" s="24"/>
      <c r="F9" s="24">
        <v>7</v>
      </c>
      <c r="G9" s="24"/>
      <c r="H9" s="24">
        <v>5</v>
      </c>
      <c r="I9" s="24"/>
      <c r="J9" s="25">
        <f aca="true" t="shared" si="0" ref="J9:K12">B9+D9+F9+H9</f>
        <v>16</v>
      </c>
      <c r="K9" s="26">
        <f t="shared" si="0"/>
        <v>0</v>
      </c>
      <c r="L9" s="27">
        <v>3</v>
      </c>
      <c r="M9" s="28"/>
      <c r="N9" s="28">
        <v>8</v>
      </c>
      <c r="O9" s="28"/>
      <c r="P9" s="28">
        <v>5</v>
      </c>
      <c r="Q9" s="28"/>
      <c r="R9" s="28">
        <v>5</v>
      </c>
      <c r="S9" s="28"/>
      <c r="T9" s="28">
        <v>3</v>
      </c>
      <c r="U9" s="28"/>
      <c r="V9" s="29">
        <f aca="true" t="shared" si="1" ref="V9:W11">L9+N9+P9+R9+T9</f>
        <v>24</v>
      </c>
      <c r="W9" s="26">
        <f t="shared" si="1"/>
        <v>0</v>
      </c>
      <c r="X9" s="30"/>
      <c r="Y9" s="28"/>
      <c r="Z9" s="26">
        <f>SUM(X9:Y9)</f>
        <v>0</v>
      </c>
      <c r="AA9" s="31">
        <f>J9+V9+Z9</f>
        <v>40</v>
      </c>
      <c r="AB9" s="32">
        <f>K9+W9</f>
        <v>0</v>
      </c>
      <c r="AC9" s="33">
        <f>SUM(AA9:AB9)</f>
        <v>40</v>
      </c>
      <c r="AD9" s="30"/>
      <c r="AE9" s="33">
        <f>AC9+AD9</f>
        <v>40</v>
      </c>
    </row>
    <row r="10" spans="1:31" ht="30.75" customHeight="1">
      <c r="A10" s="34" t="s">
        <v>73</v>
      </c>
      <c r="B10" s="27"/>
      <c r="C10" s="28"/>
      <c r="D10" s="28"/>
      <c r="E10" s="28"/>
      <c r="F10" s="28"/>
      <c r="G10" s="28"/>
      <c r="H10" s="28"/>
      <c r="I10" s="28"/>
      <c r="J10" s="25">
        <f t="shared" si="0"/>
        <v>0</v>
      </c>
      <c r="K10" s="26">
        <f t="shared" si="0"/>
        <v>0</v>
      </c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9">
        <f t="shared" si="1"/>
        <v>0</v>
      </c>
      <c r="W10" s="26">
        <f t="shared" si="1"/>
        <v>0</v>
      </c>
      <c r="X10" s="30"/>
      <c r="Y10" s="28"/>
      <c r="Z10" s="26">
        <f>SUM(X10:Y10)</f>
        <v>0</v>
      </c>
      <c r="AA10" s="35">
        <f>J10+V10+Z10</f>
        <v>0</v>
      </c>
      <c r="AB10" s="36">
        <f>K10+W10</f>
        <v>0</v>
      </c>
      <c r="AC10" s="37">
        <f>SUM(AA10:AB10)</f>
        <v>0</v>
      </c>
      <c r="AD10" s="30"/>
      <c r="AE10" s="33">
        <f>AC10+AD10</f>
        <v>0</v>
      </c>
    </row>
    <row r="11" spans="1:31" ht="28.5" customHeight="1">
      <c r="A11" s="34" t="s">
        <v>74</v>
      </c>
      <c r="B11" s="118">
        <v>1</v>
      </c>
      <c r="C11" s="28"/>
      <c r="D11" s="28"/>
      <c r="E11" s="28"/>
      <c r="F11" s="28"/>
      <c r="G11" s="28"/>
      <c r="H11" s="28"/>
      <c r="I11" s="28"/>
      <c r="J11" s="25">
        <f t="shared" si="0"/>
        <v>1</v>
      </c>
      <c r="K11" s="26">
        <f t="shared" si="0"/>
        <v>0</v>
      </c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9">
        <f t="shared" si="1"/>
        <v>0</v>
      </c>
      <c r="W11" s="26">
        <f t="shared" si="1"/>
        <v>0</v>
      </c>
      <c r="X11" s="30"/>
      <c r="Y11" s="28"/>
      <c r="Z11" s="26">
        <f>SUM(X11:Y11)</f>
        <v>0</v>
      </c>
      <c r="AA11" s="35">
        <f>J11+V11+Z11</f>
        <v>1</v>
      </c>
      <c r="AB11" s="36">
        <f>K11+W11</f>
        <v>0</v>
      </c>
      <c r="AC11" s="37">
        <f>SUM(AA11:AB11)</f>
        <v>1</v>
      </c>
      <c r="AD11" s="30"/>
      <c r="AE11" s="33">
        <f>AC11+AD11</f>
        <v>1</v>
      </c>
    </row>
    <row r="12" spans="1:31" ht="16.5" thickBot="1">
      <c r="A12" s="39" t="s">
        <v>75</v>
      </c>
      <c r="B12" s="40">
        <f>B9-B10+B11</f>
        <v>2</v>
      </c>
      <c r="C12" s="41">
        <f>C9-C10+C11</f>
        <v>0</v>
      </c>
      <c r="D12" s="41">
        <f>D9-D10+D11</f>
        <v>3</v>
      </c>
      <c r="E12" s="41">
        <f>E9-E10+E11</f>
        <v>0</v>
      </c>
      <c r="F12" s="41">
        <f>F9-F10+F11</f>
        <v>7</v>
      </c>
      <c r="G12" s="41">
        <v>0</v>
      </c>
      <c r="H12" s="41">
        <f>H9-H10+H11</f>
        <v>5</v>
      </c>
      <c r="I12" s="41">
        <f>I9-I10+I11</f>
        <v>0</v>
      </c>
      <c r="J12" s="42">
        <f t="shared" si="0"/>
        <v>17</v>
      </c>
      <c r="K12" s="43">
        <f t="shared" si="0"/>
        <v>0</v>
      </c>
      <c r="L12" s="40">
        <f aca="true" t="shared" si="2" ref="L12:AE12">L9-L10+L11</f>
        <v>3</v>
      </c>
      <c r="M12" s="41">
        <f t="shared" si="2"/>
        <v>0</v>
      </c>
      <c r="N12" s="41">
        <f t="shared" si="2"/>
        <v>8</v>
      </c>
      <c r="O12" s="41">
        <f t="shared" si="2"/>
        <v>0</v>
      </c>
      <c r="P12" s="41">
        <f t="shared" si="2"/>
        <v>5</v>
      </c>
      <c r="Q12" s="41">
        <f t="shared" si="2"/>
        <v>0</v>
      </c>
      <c r="R12" s="41">
        <f t="shared" si="2"/>
        <v>5</v>
      </c>
      <c r="S12" s="41">
        <f t="shared" si="2"/>
        <v>0</v>
      </c>
      <c r="T12" s="41">
        <f t="shared" si="2"/>
        <v>3</v>
      </c>
      <c r="U12" s="41">
        <f t="shared" si="2"/>
        <v>0</v>
      </c>
      <c r="V12" s="44">
        <f t="shared" si="2"/>
        <v>24</v>
      </c>
      <c r="W12" s="43">
        <f t="shared" si="2"/>
        <v>0</v>
      </c>
      <c r="X12" s="45">
        <f t="shared" si="2"/>
        <v>0</v>
      </c>
      <c r="Y12" s="41">
        <f t="shared" si="2"/>
        <v>0</v>
      </c>
      <c r="Z12" s="46">
        <f t="shared" si="2"/>
        <v>0</v>
      </c>
      <c r="AA12" s="45">
        <f t="shared" si="2"/>
        <v>41</v>
      </c>
      <c r="AB12" s="41">
        <f t="shared" si="2"/>
        <v>0</v>
      </c>
      <c r="AC12" s="46">
        <f t="shared" si="2"/>
        <v>41</v>
      </c>
      <c r="AD12" s="47">
        <f t="shared" si="2"/>
        <v>0</v>
      </c>
      <c r="AE12" s="48">
        <f t="shared" si="2"/>
        <v>41</v>
      </c>
    </row>
    <row r="13" spans="1:31" ht="25.5" customHeight="1" thickBot="1">
      <c r="A13" s="49" t="s">
        <v>76</v>
      </c>
      <c r="B13" s="50"/>
      <c r="C13" s="51"/>
      <c r="D13" s="116">
        <v>1</v>
      </c>
      <c r="E13" s="116"/>
      <c r="F13" s="116">
        <v>1</v>
      </c>
      <c r="G13" s="116"/>
      <c r="H13" s="116">
        <v>3</v>
      </c>
      <c r="I13" s="116"/>
      <c r="J13" s="25">
        <f aca="true" t="shared" si="3" ref="J13:K16">D13+F13+H13</f>
        <v>5</v>
      </c>
      <c r="K13" s="26">
        <f t="shared" si="3"/>
        <v>0</v>
      </c>
      <c r="L13" s="115">
        <v>0</v>
      </c>
      <c r="M13" s="116"/>
      <c r="N13" s="116">
        <v>2</v>
      </c>
      <c r="O13" s="116"/>
      <c r="P13" s="116">
        <v>0</v>
      </c>
      <c r="Q13" s="116"/>
      <c r="R13" s="116">
        <v>0</v>
      </c>
      <c r="S13" s="116"/>
      <c r="T13" s="116">
        <v>1</v>
      </c>
      <c r="U13" s="116"/>
      <c r="V13" s="29">
        <f aca="true" t="shared" si="4" ref="V13:W16">L13+N13+P13+R13+T13</f>
        <v>3</v>
      </c>
      <c r="W13" s="26">
        <f t="shared" si="4"/>
        <v>0</v>
      </c>
      <c r="X13" s="30"/>
      <c r="Y13" s="28"/>
      <c r="Z13" s="26">
        <f>SUM(X13:Y13)</f>
        <v>0</v>
      </c>
      <c r="AA13" s="35">
        <f>J13+V13+Z13</f>
        <v>8</v>
      </c>
      <c r="AB13" s="36">
        <f>K13+W13</f>
        <v>0</v>
      </c>
      <c r="AC13" s="37">
        <f>SUM(AA13:AB13)</f>
        <v>8</v>
      </c>
      <c r="AD13" s="113">
        <f>AA13/AA17*100</f>
        <v>20.51282051282051</v>
      </c>
      <c r="AE13" s="52"/>
    </row>
    <row r="14" spans="1:31" ht="15.75">
      <c r="A14" s="53" t="s">
        <v>26</v>
      </c>
      <c r="B14" s="50"/>
      <c r="C14" s="51"/>
      <c r="D14" s="116">
        <v>1</v>
      </c>
      <c r="E14" s="116"/>
      <c r="F14" s="116">
        <v>2</v>
      </c>
      <c r="G14" s="116"/>
      <c r="H14" s="116">
        <v>0</v>
      </c>
      <c r="I14" s="116"/>
      <c r="J14" s="25">
        <f t="shared" si="3"/>
        <v>3</v>
      </c>
      <c r="K14" s="26">
        <f t="shared" si="3"/>
        <v>0</v>
      </c>
      <c r="L14" s="115">
        <v>1</v>
      </c>
      <c r="M14" s="116"/>
      <c r="N14" s="116">
        <v>1</v>
      </c>
      <c r="O14" s="116"/>
      <c r="P14" s="116">
        <v>1</v>
      </c>
      <c r="Q14" s="116"/>
      <c r="R14" s="116">
        <v>3</v>
      </c>
      <c r="S14" s="116"/>
      <c r="T14" s="116">
        <v>0</v>
      </c>
      <c r="U14" s="116"/>
      <c r="V14" s="29">
        <f t="shared" si="4"/>
        <v>6</v>
      </c>
      <c r="W14" s="26">
        <f t="shared" si="4"/>
        <v>0</v>
      </c>
      <c r="X14" s="30"/>
      <c r="Y14" s="28"/>
      <c r="Z14" s="26">
        <f>SUM(X14:Y14)</f>
        <v>0</v>
      </c>
      <c r="AA14" s="35">
        <f>J14+V14+Z14</f>
        <v>9</v>
      </c>
      <c r="AB14" s="36">
        <f>K14+W14</f>
        <v>0</v>
      </c>
      <c r="AC14" s="37">
        <f>SUM(AA14:AB14)</f>
        <v>9</v>
      </c>
      <c r="AD14" s="52"/>
      <c r="AE14" s="52"/>
    </row>
    <row r="15" spans="1:31" ht="15.75">
      <c r="A15" s="53" t="s">
        <v>27</v>
      </c>
      <c r="B15" s="50"/>
      <c r="C15" s="51"/>
      <c r="D15" s="116">
        <v>1</v>
      </c>
      <c r="E15" s="116"/>
      <c r="F15" s="116">
        <v>4</v>
      </c>
      <c r="G15" s="116"/>
      <c r="H15" s="116">
        <v>2</v>
      </c>
      <c r="I15" s="116"/>
      <c r="J15" s="25">
        <f t="shared" si="3"/>
        <v>7</v>
      </c>
      <c r="K15" s="26">
        <f t="shared" si="3"/>
        <v>0</v>
      </c>
      <c r="L15" s="115">
        <v>2</v>
      </c>
      <c r="M15" s="116"/>
      <c r="N15" s="116">
        <v>5</v>
      </c>
      <c r="O15" s="116"/>
      <c r="P15" s="116">
        <v>4</v>
      </c>
      <c r="Q15" s="116"/>
      <c r="R15" s="116">
        <v>2</v>
      </c>
      <c r="S15" s="116"/>
      <c r="T15" s="116">
        <v>2</v>
      </c>
      <c r="U15" s="116"/>
      <c r="V15" s="29">
        <f t="shared" si="4"/>
        <v>15</v>
      </c>
      <c r="W15" s="26">
        <f t="shared" si="4"/>
        <v>0</v>
      </c>
      <c r="X15" s="30"/>
      <c r="Y15" s="28"/>
      <c r="Z15" s="26">
        <f>SUM(X15:Y15)</f>
        <v>0</v>
      </c>
      <c r="AA15" s="35">
        <f>J15+V15+Z15</f>
        <v>22</v>
      </c>
      <c r="AB15" s="36">
        <f>K15+W15</f>
        <v>0</v>
      </c>
      <c r="AC15" s="37">
        <f>SUM(AA15:AB15)</f>
        <v>22</v>
      </c>
      <c r="AD15" s="52"/>
      <c r="AE15" s="52"/>
    </row>
    <row r="16" spans="1:31" ht="15.75">
      <c r="A16" s="53" t="s">
        <v>28</v>
      </c>
      <c r="B16" s="50"/>
      <c r="C16" s="51"/>
      <c r="D16" s="28">
        <v>0</v>
      </c>
      <c r="E16" s="28"/>
      <c r="F16" s="117">
        <v>0</v>
      </c>
      <c r="G16" s="28"/>
      <c r="H16" s="28">
        <v>0</v>
      </c>
      <c r="I16" s="28"/>
      <c r="J16" s="25">
        <f t="shared" si="3"/>
        <v>0</v>
      </c>
      <c r="K16" s="26">
        <f t="shared" si="3"/>
        <v>0</v>
      </c>
      <c r="L16" s="115">
        <v>0</v>
      </c>
      <c r="M16" s="116"/>
      <c r="N16" s="116">
        <v>0</v>
      </c>
      <c r="O16" s="116"/>
      <c r="P16" s="116">
        <v>0</v>
      </c>
      <c r="Q16" s="116"/>
      <c r="R16" s="116">
        <v>0</v>
      </c>
      <c r="S16" s="116"/>
      <c r="T16" s="116">
        <v>0</v>
      </c>
      <c r="U16" s="116"/>
      <c r="V16" s="29">
        <f t="shared" si="4"/>
        <v>0</v>
      </c>
      <c r="W16" s="26">
        <f t="shared" si="4"/>
        <v>0</v>
      </c>
      <c r="X16" s="30"/>
      <c r="Y16" s="28"/>
      <c r="Z16" s="26">
        <f>SUM(X16:Y16)</f>
        <v>0</v>
      </c>
      <c r="AA16" s="35">
        <f>J16+V16+Z16</f>
        <v>0</v>
      </c>
      <c r="AB16" s="36">
        <f>K16+W16</f>
        <v>0</v>
      </c>
      <c r="AC16" s="37">
        <f>SUM(AA16:AB16)</f>
        <v>0</v>
      </c>
      <c r="AD16" s="52"/>
      <c r="AE16" s="52"/>
    </row>
    <row r="17" spans="1:31" ht="27" customHeight="1">
      <c r="A17" s="54" t="s">
        <v>29</v>
      </c>
      <c r="B17" s="55"/>
      <c r="C17" s="56"/>
      <c r="D17" s="57">
        <f aca="true" t="shared" si="5" ref="D17:AC17">SUM(D13:D16)</f>
        <v>3</v>
      </c>
      <c r="E17" s="57">
        <f t="shared" si="5"/>
        <v>0</v>
      </c>
      <c r="F17" s="57">
        <f t="shared" si="5"/>
        <v>7</v>
      </c>
      <c r="G17" s="57">
        <f t="shared" si="5"/>
        <v>0</v>
      </c>
      <c r="H17" s="57">
        <f t="shared" si="5"/>
        <v>5</v>
      </c>
      <c r="I17" s="57">
        <f t="shared" si="5"/>
        <v>0</v>
      </c>
      <c r="J17" s="57">
        <f t="shared" si="5"/>
        <v>15</v>
      </c>
      <c r="K17" s="58">
        <f t="shared" si="5"/>
        <v>0</v>
      </c>
      <c r="L17" s="59">
        <f t="shared" si="5"/>
        <v>3</v>
      </c>
      <c r="M17" s="60">
        <f t="shared" si="5"/>
        <v>0</v>
      </c>
      <c r="N17" s="60">
        <f t="shared" si="5"/>
        <v>8</v>
      </c>
      <c r="O17" s="60">
        <f t="shared" si="5"/>
        <v>0</v>
      </c>
      <c r="P17" s="60">
        <f t="shared" si="5"/>
        <v>5</v>
      </c>
      <c r="Q17" s="60">
        <f t="shared" si="5"/>
        <v>0</v>
      </c>
      <c r="R17" s="60">
        <f t="shared" si="5"/>
        <v>5</v>
      </c>
      <c r="S17" s="60">
        <f t="shared" si="5"/>
        <v>0</v>
      </c>
      <c r="T17" s="60">
        <f t="shared" si="5"/>
        <v>3</v>
      </c>
      <c r="U17" s="60">
        <f t="shared" si="5"/>
        <v>0</v>
      </c>
      <c r="V17" s="61">
        <f t="shared" si="5"/>
        <v>24</v>
      </c>
      <c r="W17" s="58">
        <f t="shared" si="5"/>
        <v>0</v>
      </c>
      <c r="X17" s="62">
        <f t="shared" si="5"/>
        <v>0</v>
      </c>
      <c r="Y17" s="60">
        <f t="shared" si="5"/>
        <v>0</v>
      </c>
      <c r="Z17" s="63">
        <f t="shared" si="5"/>
        <v>0</v>
      </c>
      <c r="AA17" s="62">
        <f t="shared" si="5"/>
        <v>39</v>
      </c>
      <c r="AB17" s="60">
        <f t="shared" si="5"/>
        <v>0</v>
      </c>
      <c r="AC17" s="63">
        <f t="shared" si="5"/>
        <v>39</v>
      </c>
      <c r="AD17" s="52"/>
      <c r="AE17" s="52"/>
    </row>
    <row r="18" spans="1:31" ht="36">
      <c r="A18" s="64" t="s">
        <v>40</v>
      </c>
      <c r="B18" s="118">
        <v>2</v>
      </c>
      <c r="C18" s="28"/>
      <c r="D18" s="28"/>
      <c r="E18" s="28"/>
      <c r="F18" s="51"/>
      <c r="G18" s="51"/>
      <c r="H18" s="51"/>
      <c r="I18" s="51"/>
      <c r="J18" s="25">
        <f aca="true" t="shared" si="6" ref="J18:K21">B18+D18+F18+H18</f>
        <v>2</v>
      </c>
      <c r="K18" s="26">
        <f t="shared" si="6"/>
        <v>0</v>
      </c>
      <c r="L18" s="27"/>
      <c r="M18" s="28"/>
      <c r="N18" s="51"/>
      <c r="O18" s="51"/>
      <c r="P18" s="51"/>
      <c r="Q18" s="51"/>
      <c r="R18" s="51"/>
      <c r="S18" s="51"/>
      <c r="T18" s="51"/>
      <c r="U18" s="51"/>
      <c r="V18" s="65"/>
      <c r="W18" s="66"/>
      <c r="X18" s="67"/>
      <c r="Y18" s="51"/>
      <c r="Z18" s="66"/>
      <c r="AA18" s="68">
        <f>J18</f>
        <v>2</v>
      </c>
      <c r="AB18" s="69"/>
      <c r="AC18" s="70">
        <f>AA18</f>
        <v>2</v>
      </c>
      <c r="AD18" s="52"/>
      <c r="AE18" s="52"/>
    </row>
    <row r="19" spans="1:31" ht="18" customHeight="1">
      <c r="A19" s="71" t="s">
        <v>35</v>
      </c>
      <c r="B19" s="50"/>
      <c r="C19" s="51"/>
      <c r="D19" s="28"/>
      <c r="E19" s="28"/>
      <c r="F19" s="28"/>
      <c r="G19" s="28"/>
      <c r="H19" s="28"/>
      <c r="I19" s="28"/>
      <c r="J19" s="25">
        <f t="shared" si="6"/>
        <v>0</v>
      </c>
      <c r="K19" s="26">
        <f t="shared" si="6"/>
        <v>0</v>
      </c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9">
        <f aca="true" t="shared" si="7" ref="V19:W21">L19+N19+P19+R19+T19</f>
        <v>0</v>
      </c>
      <c r="W19" s="26">
        <f t="shared" si="7"/>
        <v>0</v>
      </c>
      <c r="X19" s="30"/>
      <c r="Y19" s="28"/>
      <c r="Z19" s="26">
        <f>SUM(X19:Y19)</f>
        <v>0</v>
      </c>
      <c r="AA19" s="35">
        <f>J19+V19+Z19</f>
        <v>0</v>
      </c>
      <c r="AB19" s="36">
        <f>K19+W19</f>
        <v>0</v>
      </c>
      <c r="AC19" s="37">
        <f>SUM(AA19:AB19)</f>
        <v>0</v>
      </c>
      <c r="AD19" s="52"/>
      <c r="AE19" s="52"/>
    </row>
    <row r="20" spans="1:31" ht="21" customHeight="1">
      <c r="A20" s="71" t="s">
        <v>54</v>
      </c>
      <c r="B20" s="50"/>
      <c r="C20" s="51"/>
      <c r="D20" s="28"/>
      <c r="E20" s="28"/>
      <c r="F20" s="28"/>
      <c r="G20" s="28"/>
      <c r="H20" s="28"/>
      <c r="I20" s="28"/>
      <c r="J20" s="25">
        <f t="shared" si="6"/>
        <v>0</v>
      </c>
      <c r="K20" s="26">
        <f t="shared" si="6"/>
        <v>0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9">
        <f t="shared" si="7"/>
        <v>0</v>
      </c>
      <c r="W20" s="26">
        <f t="shared" si="7"/>
        <v>0</v>
      </c>
      <c r="X20" s="30"/>
      <c r="Y20" s="28"/>
      <c r="Z20" s="26">
        <f>SUM(X20:Y20)</f>
        <v>0</v>
      </c>
      <c r="AA20" s="35">
        <f>J20+V20+Z20</f>
        <v>0</v>
      </c>
      <c r="AB20" s="36">
        <f>K20+W20</f>
        <v>0</v>
      </c>
      <c r="AC20" s="37">
        <f>SUM(AA20:AB20)</f>
        <v>0</v>
      </c>
      <c r="AD20" s="52"/>
      <c r="AE20" s="52"/>
    </row>
    <row r="21" spans="1:31" ht="28.5" customHeight="1">
      <c r="A21" s="71" t="s">
        <v>36</v>
      </c>
      <c r="B21" s="50"/>
      <c r="C21" s="51"/>
      <c r="D21" s="28"/>
      <c r="E21" s="28"/>
      <c r="F21" s="28"/>
      <c r="G21" s="28"/>
      <c r="H21" s="28"/>
      <c r="I21" s="28"/>
      <c r="J21" s="25">
        <f t="shared" si="6"/>
        <v>0</v>
      </c>
      <c r="K21" s="26">
        <f t="shared" si="6"/>
        <v>0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9">
        <f t="shared" si="7"/>
        <v>0</v>
      </c>
      <c r="W21" s="26">
        <f t="shared" si="7"/>
        <v>0</v>
      </c>
      <c r="X21" s="30"/>
      <c r="Y21" s="28"/>
      <c r="Z21" s="26">
        <f>SUM(X21:Y21)</f>
        <v>0</v>
      </c>
      <c r="AA21" s="35">
        <f>J21+V21+Z21</f>
        <v>0</v>
      </c>
      <c r="AB21" s="36">
        <f>K21+W21</f>
        <v>0</v>
      </c>
      <c r="AC21" s="37">
        <f>SUM(AA21:AB21)</f>
        <v>0</v>
      </c>
      <c r="AD21" s="52"/>
      <c r="AE21" s="52"/>
    </row>
    <row r="22" spans="1:31" ht="24" customHeight="1">
      <c r="A22" s="110" t="s">
        <v>37</v>
      </c>
      <c r="B22" s="72"/>
      <c r="C22" s="73"/>
      <c r="D22" s="74">
        <f aca="true" t="shared" si="8" ref="D22:AC22">(1*D13+0.64*D14+0.36*D15+0.16*D16)/D17*100</f>
        <v>66.66666666666666</v>
      </c>
      <c r="E22" s="74" t="e">
        <f t="shared" si="8"/>
        <v>#DIV/0!</v>
      </c>
      <c r="F22" s="74">
        <f t="shared" si="8"/>
        <v>53.142857142857146</v>
      </c>
      <c r="G22" s="74" t="e">
        <f t="shared" si="8"/>
        <v>#DIV/0!</v>
      </c>
      <c r="H22" s="74">
        <f t="shared" si="8"/>
        <v>74.4</v>
      </c>
      <c r="I22" s="74" t="e">
        <f t="shared" si="8"/>
        <v>#DIV/0!</v>
      </c>
      <c r="J22" s="75">
        <f t="shared" si="8"/>
        <v>62.93333333333333</v>
      </c>
      <c r="K22" s="76" t="e">
        <f t="shared" si="8"/>
        <v>#DIV/0!</v>
      </c>
      <c r="L22" s="77">
        <f t="shared" si="8"/>
        <v>45.33333333333333</v>
      </c>
      <c r="M22" s="74" t="e">
        <f t="shared" si="8"/>
        <v>#DIV/0!</v>
      </c>
      <c r="N22" s="74">
        <f t="shared" si="8"/>
        <v>55.49999999999999</v>
      </c>
      <c r="O22" s="74" t="e">
        <f t="shared" si="8"/>
        <v>#DIV/0!</v>
      </c>
      <c r="P22" s="74">
        <f t="shared" si="8"/>
        <v>41.6</v>
      </c>
      <c r="Q22" s="74" t="e">
        <f t="shared" si="8"/>
        <v>#DIV/0!</v>
      </c>
      <c r="R22" s="74">
        <f t="shared" si="8"/>
        <v>52.79999999999999</v>
      </c>
      <c r="S22" s="74" t="e">
        <f t="shared" si="8"/>
        <v>#DIV/0!</v>
      </c>
      <c r="T22" s="74">
        <f t="shared" si="8"/>
        <v>57.333333333333336</v>
      </c>
      <c r="U22" s="74" t="e">
        <f t="shared" si="8"/>
        <v>#DIV/0!</v>
      </c>
      <c r="V22" s="75">
        <f t="shared" si="8"/>
        <v>50.99999999999999</v>
      </c>
      <c r="W22" s="76" t="e">
        <f t="shared" si="8"/>
        <v>#DIV/0!</v>
      </c>
      <c r="X22" s="78" t="e">
        <f t="shared" si="8"/>
        <v>#DIV/0!</v>
      </c>
      <c r="Y22" s="74" t="e">
        <f t="shared" si="8"/>
        <v>#DIV/0!</v>
      </c>
      <c r="Z22" s="76" t="e">
        <f t="shared" si="8"/>
        <v>#DIV/0!</v>
      </c>
      <c r="AA22" s="78">
        <f t="shared" si="8"/>
        <v>55.58974358974359</v>
      </c>
      <c r="AB22" s="74" t="e">
        <f t="shared" si="8"/>
        <v>#DIV/0!</v>
      </c>
      <c r="AC22" s="79">
        <f t="shared" si="8"/>
        <v>55.58974358974359</v>
      </c>
      <c r="AD22" s="52"/>
      <c r="AE22" s="52"/>
    </row>
    <row r="23" spans="1:31" ht="30" customHeight="1">
      <c r="A23" s="111" t="s">
        <v>38</v>
      </c>
      <c r="B23" s="80"/>
      <c r="C23" s="81"/>
      <c r="D23" s="82">
        <f aca="true" t="shared" si="9" ref="D23:AC23">100-D16/D17*100</f>
        <v>100</v>
      </c>
      <c r="E23" s="82" t="e">
        <f t="shared" si="9"/>
        <v>#DIV/0!</v>
      </c>
      <c r="F23" s="82">
        <f t="shared" si="9"/>
        <v>100</v>
      </c>
      <c r="G23" s="82" t="e">
        <f t="shared" si="9"/>
        <v>#DIV/0!</v>
      </c>
      <c r="H23" s="82">
        <f t="shared" si="9"/>
        <v>100</v>
      </c>
      <c r="I23" s="82" t="e">
        <f t="shared" si="9"/>
        <v>#DIV/0!</v>
      </c>
      <c r="J23" s="83">
        <f t="shared" si="9"/>
        <v>100</v>
      </c>
      <c r="K23" s="84" t="e">
        <f t="shared" si="9"/>
        <v>#DIV/0!</v>
      </c>
      <c r="L23" s="85">
        <f t="shared" si="9"/>
        <v>100</v>
      </c>
      <c r="M23" s="82" t="e">
        <f t="shared" si="9"/>
        <v>#DIV/0!</v>
      </c>
      <c r="N23" s="82">
        <f t="shared" si="9"/>
        <v>100</v>
      </c>
      <c r="O23" s="82" t="e">
        <f t="shared" si="9"/>
        <v>#DIV/0!</v>
      </c>
      <c r="P23" s="82">
        <f t="shared" si="9"/>
        <v>100</v>
      </c>
      <c r="Q23" s="82" t="e">
        <f t="shared" si="9"/>
        <v>#DIV/0!</v>
      </c>
      <c r="R23" s="82">
        <f t="shared" si="9"/>
        <v>100</v>
      </c>
      <c r="S23" s="82" t="e">
        <f t="shared" si="9"/>
        <v>#DIV/0!</v>
      </c>
      <c r="T23" s="82">
        <f t="shared" si="9"/>
        <v>100</v>
      </c>
      <c r="U23" s="82" t="e">
        <f t="shared" si="9"/>
        <v>#DIV/0!</v>
      </c>
      <c r="V23" s="83">
        <f t="shared" si="9"/>
        <v>100</v>
      </c>
      <c r="W23" s="84" t="e">
        <f t="shared" si="9"/>
        <v>#DIV/0!</v>
      </c>
      <c r="X23" s="86" t="e">
        <f t="shared" si="9"/>
        <v>#DIV/0!</v>
      </c>
      <c r="Y23" s="82" t="e">
        <f t="shared" si="9"/>
        <v>#DIV/0!</v>
      </c>
      <c r="Z23" s="84" t="e">
        <f t="shared" si="9"/>
        <v>#DIV/0!</v>
      </c>
      <c r="AA23" s="86">
        <f t="shared" si="9"/>
        <v>100</v>
      </c>
      <c r="AB23" s="82" t="e">
        <f t="shared" si="9"/>
        <v>#DIV/0!</v>
      </c>
      <c r="AC23" s="87">
        <f t="shared" si="9"/>
        <v>100</v>
      </c>
      <c r="AD23" s="52"/>
      <c r="AE23" s="52"/>
    </row>
    <row r="24" spans="1:31" ht="24" customHeight="1">
      <c r="A24" s="112" t="s">
        <v>39</v>
      </c>
      <c r="B24" s="80"/>
      <c r="C24" s="81"/>
      <c r="D24" s="88">
        <f aca="true" t="shared" si="10" ref="D24:AC24">(D13+D14)/D17*100</f>
        <v>66.66666666666666</v>
      </c>
      <c r="E24" s="88" t="e">
        <f t="shared" si="10"/>
        <v>#DIV/0!</v>
      </c>
      <c r="F24" s="88">
        <f t="shared" si="10"/>
        <v>42.857142857142854</v>
      </c>
      <c r="G24" s="88" t="e">
        <f t="shared" si="10"/>
        <v>#DIV/0!</v>
      </c>
      <c r="H24" s="88">
        <f t="shared" si="10"/>
        <v>60</v>
      </c>
      <c r="I24" s="88" t="e">
        <f t="shared" si="10"/>
        <v>#DIV/0!</v>
      </c>
      <c r="J24" s="89">
        <f t="shared" si="10"/>
        <v>53.333333333333336</v>
      </c>
      <c r="K24" s="90" t="e">
        <f t="shared" si="10"/>
        <v>#DIV/0!</v>
      </c>
      <c r="L24" s="91">
        <f t="shared" si="10"/>
        <v>33.33333333333333</v>
      </c>
      <c r="M24" s="88" t="e">
        <f t="shared" si="10"/>
        <v>#DIV/0!</v>
      </c>
      <c r="N24" s="88">
        <f t="shared" si="10"/>
        <v>37.5</v>
      </c>
      <c r="O24" s="88" t="e">
        <f t="shared" si="10"/>
        <v>#DIV/0!</v>
      </c>
      <c r="P24" s="88">
        <f t="shared" si="10"/>
        <v>20</v>
      </c>
      <c r="Q24" s="88" t="e">
        <f t="shared" si="10"/>
        <v>#DIV/0!</v>
      </c>
      <c r="R24" s="88">
        <f t="shared" si="10"/>
        <v>60</v>
      </c>
      <c r="S24" s="88" t="e">
        <f t="shared" si="10"/>
        <v>#DIV/0!</v>
      </c>
      <c r="T24" s="88">
        <f t="shared" si="10"/>
        <v>33.33333333333333</v>
      </c>
      <c r="U24" s="88" t="e">
        <f t="shared" si="10"/>
        <v>#DIV/0!</v>
      </c>
      <c r="V24" s="89">
        <f t="shared" si="10"/>
        <v>37.5</v>
      </c>
      <c r="W24" s="90" t="e">
        <f t="shared" si="10"/>
        <v>#DIV/0!</v>
      </c>
      <c r="X24" s="92" t="e">
        <f t="shared" si="10"/>
        <v>#DIV/0!</v>
      </c>
      <c r="Y24" s="88" t="e">
        <f t="shared" si="10"/>
        <v>#DIV/0!</v>
      </c>
      <c r="Z24" s="90" t="e">
        <f t="shared" si="10"/>
        <v>#DIV/0!</v>
      </c>
      <c r="AA24" s="92">
        <f t="shared" si="10"/>
        <v>43.58974358974359</v>
      </c>
      <c r="AB24" s="88" t="e">
        <f t="shared" si="10"/>
        <v>#DIV/0!</v>
      </c>
      <c r="AC24" s="93">
        <f t="shared" si="10"/>
        <v>43.58974358974359</v>
      </c>
      <c r="AD24" s="52"/>
      <c r="AE24" s="52"/>
    </row>
    <row r="25" spans="1:31" s="100" customFormat="1" ht="80.25" customHeight="1">
      <c r="A25" s="94" t="s">
        <v>70</v>
      </c>
      <c r="B25" s="95" t="str">
        <f aca="true" t="shared" si="11" ref="B25:Z25">IF(B12=B17+B18+B19+B20+B21," ","ПРОВЕРИТЬ")</f>
        <v> </v>
      </c>
      <c r="C25" s="96" t="str">
        <f t="shared" si="11"/>
        <v> </v>
      </c>
      <c r="D25" s="96" t="str">
        <f t="shared" si="11"/>
        <v> </v>
      </c>
      <c r="E25" s="96" t="str">
        <f t="shared" si="11"/>
        <v> </v>
      </c>
      <c r="F25" s="96" t="str">
        <f t="shared" si="11"/>
        <v> </v>
      </c>
      <c r="G25" s="96" t="str">
        <f t="shared" si="11"/>
        <v> </v>
      </c>
      <c r="H25" s="96" t="str">
        <f t="shared" si="11"/>
        <v> </v>
      </c>
      <c r="I25" s="96" t="str">
        <f t="shared" si="11"/>
        <v> </v>
      </c>
      <c r="J25" s="96" t="str">
        <f t="shared" si="11"/>
        <v> </v>
      </c>
      <c r="K25" s="97" t="str">
        <f t="shared" si="11"/>
        <v> </v>
      </c>
      <c r="L25" s="95" t="str">
        <f t="shared" si="11"/>
        <v> </v>
      </c>
      <c r="M25" s="96" t="str">
        <f t="shared" si="11"/>
        <v> </v>
      </c>
      <c r="N25" s="96" t="str">
        <f t="shared" si="11"/>
        <v> </v>
      </c>
      <c r="O25" s="96" t="str">
        <f t="shared" si="11"/>
        <v> </v>
      </c>
      <c r="P25" s="96" t="str">
        <f t="shared" si="11"/>
        <v> </v>
      </c>
      <c r="Q25" s="96" t="str">
        <f t="shared" si="11"/>
        <v> </v>
      </c>
      <c r="R25" s="96" t="str">
        <f t="shared" si="11"/>
        <v> </v>
      </c>
      <c r="S25" s="96" t="str">
        <f t="shared" si="11"/>
        <v> </v>
      </c>
      <c r="T25" s="96" t="str">
        <f t="shared" si="11"/>
        <v> </v>
      </c>
      <c r="U25" s="96" t="str">
        <f t="shared" si="11"/>
        <v> </v>
      </c>
      <c r="V25" s="96" t="str">
        <f t="shared" si="11"/>
        <v> </v>
      </c>
      <c r="W25" s="97" t="str">
        <f t="shared" si="11"/>
        <v> </v>
      </c>
      <c r="X25" s="98" t="str">
        <f t="shared" si="11"/>
        <v> </v>
      </c>
      <c r="Y25" s="96" t="str">
        <f t="shared" si="11"/>
        <v> </v>
      </c>
      <c r="Z25" s="97" t="str">
        <f t="shared" si="11"/>
        <v> </v>
      </c>
      <c r="AA25" s="99"/>
      <c r="AB25" s="99"/>
      <c r="AC25" s="99"/>
      <c r="AD25" s="99"/>
      <c r="AE25" s="99"/>
    </row>
    <row r="26" spans="1:31" s="100" customFormat="1" ht="26.25" thickBot="1">
      <c r="A26" s="101" t="s">
        <v>30</v>
      </c>
      <c r="B26" s="102" t="str">
        <f aca="true" t="shared" si="12" ref="B26:Z26">IF(B12-B17-B18-B19-B20-B21=0," ",B12-B17-B18-B19-B20-B21)</f>
        <v> </v>
      </c>
      <c r="C26" s="103" t="str">
        <f t="shared" si="12"/>
        <v> </v>
      </c>
      <c r="D26" s="103" t="str">
        <f t="shared" si="12"/>
        <v> </v>
      </c>
      <c r="E26" s="103" t="str">
        <f t="shared" si="12"/>
        <v> </v>
      </c>
      <c r="F26" s="103" t="str">
        <f t="shared" si="12"/>
        <v> </v>
      </c>
      <c r="G26" s="103" t="str">
        <f t="shared" si="12"/>
        <v> </v>
      </c>
      <c r="H26" s="103" t="str">
        <f t="shared" si="12"/>
        <v> </v>
      </c>
      <c r="I26" s="103" t="str">
        <f t="shared" si="12"/>
        <v> </v>
      </c>
      <c r="J26" s="103" t="str">
        <f t="shared" si="12"/>
        <v> </v>
      </c>
      <c r="K26" s="104" t="str">
        <f t="shared" si="12"/>
        <v> </v>
      </c>
      <c r="L26" s="102" t="str">
        <f t="shared" si="12"/>
        <v> </v>
      </c>
      <c r="M26" s="103" t="str">
        <f t="shared" si="12"/>
        <v> </v>
      </c>
      <c r="N26" s="103" t="str">
        <f t="shared" si="12"/>
        <v> </v>
      </c>
      <c r="O26" s="103" t="str">
        <f t="shared" si="12"/>
        <v> </v>
      </c>
      <c r="P26" s="103" t="str">
        <f t="shared" si="12"/>
        <v> </v>
      </c>
      <c r="Q26" s="103" t="str">
        <f t="shared" si="12"/>
        <v> </v>
      </c>
      <c r="R26" s="103" t="str">
        <f t="shared" si="12"/>
        <v> </v>
      </c>
      <c r="S26" s="103" t="str">
        <f t="shared" si="12"/>
        <v> </v>
      </c>
      <c r="T26" s="103" t="str">
        <f t="shared" si="12"/>
        <v> </v>
      </c>
      <c r="U26" s="103" t="str">
        <f t="shared" si="12"/>
        <v> </v>
      </c>
      <c r="V26" s="103" t="str">
        <f t="shared" si="12"/>
        <v> </v>
      </c>
      <c r="W26" s="104" t="str">
        <f t="shared" si="12"/>
        <v> </v>
      </c>
      <c r="X26" s="105" t="str">
        <f t="shared" si="12"/>
        <v> </v>
      </c>
      <c r="Y26" s="106" t="str">
        <f t="shared" si="12"/>
        <v> </v>
      </c>
      <c r="Z26" s="106" t="str">
        <f t="shared" si="12"/>
        <v> </v>
      </c>
      <c r="AA26" s="99"/>
      <c r="AB26" s="99"/>
      <c r="AC26" s="99"/>
      <c r="AD26" s="99"/>
      <c r="AE26" s="99"/>
    </row>
    <row r="27" spans="2:26" s="107" customFormat="1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8" ht="12.75">
      <c r="A28" s="109" t="s">
        <v>31</v>
      </c>
      <c r="B28" s="148" t="s">
        <v>55</v>
      </c>
      <c r="C28" s="148"/>
      <c r="D28" s="148"/>
      <c r="E28" s="148"/>
      <c r="F28" s="148"/>
      <c r="G28" s="148"/>
      <c r="H28" s="148"/>
    </row>
    <row r="29" spans="1:8" ht="12.75">
      <c r="A29" s="109" t="s">
        <v>32</v>
      </c>
      <c r="B29" s="148"/>
      <c r="C29" s="148"/>
      <c r="D29" s="148"/>
      <c r="E29" s="148"/>
      <c r="F29" s="148"/>
      <c r="G29" s="148"/>
      <c r="H29" s="148"/>
    </row>
    <row r="30" spans="1:8" ht="12.75">
      <c r="A30" s="109" t="s">
        <v>33</v>
      </c>
      <c r="B30" s="148"/>
      <c r="C30" s="148"/>
      <c r="D30" s="148"/>
      <c r="E30" s="148"/>
      <c r="F30" s="148"/>
      <c r="G30" s="148"/>
      <c r="H30" s="148"/>
    </row>
  </sheetData>
  <sheetProtection/>
  <mergeCells count="29"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M3:Q3"/>
    <mergeCell ref="M4:Q4"/>
    <mergeCell ref="B30:H30"/>
    <mergeCell ref="B28:H28"/>
    <mergeCell ref="B29:H29"/>
    <mergeCell ref="D7:E7"/>
    <mergeCell ref="F7:G7"/>
    <mergeCell ref="H7:I7"/>
    <mergeCell ref="J7:K7"/>
    <mergeCell ref="B7:C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Admin</cp:lastModifiedBy>
  <cp:lastPrinted>2018-12-27T07:19:09Z</cp:lastPrinted>
  <dcterms:created xsi:type="dcterms:W3CDTF">2013-12-02T06:35:34Z</dcterms:created>
  <dcterms:modified xsi:type="dcterms:W3CDTF">2020-06-04T09:49:54Z</dcterms:modified>
  <cp:category/>
  <cp:version/>
  <cp:contentType/>
  <cp:contentStatus/>
</cp:coreProperties>
</file>